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codeName="ThisWorkbook" defaultThemeVersion="124226"/>
  <xr:revisionPtr revIDLastSave="0" documentId="13_ncr:1_{50BFD7E9-1CCA-43F8-9702-0B717F664CD6}" xr6:coauthVersionLast="47" xr6:coauthVersionMax="47" xr10:uidLastSave="{00000000-0000-0000-0000-000000000000}"/>
  <workbookProtection workbookAlgorithmName="SHA-512" workbookHashValue="Kr5r9LKn24ku+p5tFQxfhuC8yPgQ6H00rrvkyfGOLLaSqqgG1Z8MTvkjJC25vs6TR3+U4o504lDx6J6rwshg3w==" workbookSaltValue="Ut1vRGZimkp+Wu4+qodeRA==" workbookSpinCount="100000" lockStructure="1"/>
  <bookViews>
    <workbookView xWindow="29265" yWindow="600" windowWidth="27735" windowHeight="14865" tabRatio="705" activeTab="1" xr2:uid="{00000000-000D-0000-FFFF-FFFF00000000}"/>
  </bookViews>
  <sheets>
    <sheet name="はじめに" sheetId="21" r:id="rId1"/>
    <sheet name="様式第12_本紙入力シート" sheetId="2" r:id="rId2"/>
    <sheet name="反映シート" sheetId="14" state="hidden" r:id="rId3"/>
    <sheet name="都道府県" sheetId="8" state="hidden" r:id="rId4"/>
    <sheet name="メモ" sheetId="15" state="hidden" r:id="rId5"/>
    <sheet name="インポート" sheetId="20" state="hidden" r:id="rId6"/>
  </sheets>
  <definedNames>
    <definedName name="_xlnm.Print_Area" localSheetId="1">様式第12_本紙入力シート!$A$2:$Y$45</definedName>
    <definedName name="zzz1">#REF!</definedName>
    <definedName name="zzzz1">#REF!</definedName>
    <definedName name="モーダル">#REF!</definedName>
    <definedName name="荷姿">#REF!</definedName>
    <definedName name="取得時期">#REF!</definedName>
    <definedName name="天候">#REF!</definedName>
    <definedName name="燃料の種類">#REF!</definedName>
    <definedName name="輸送形態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35" i="2" l="1"/>
  <c r="C16" i="14"/>
  <c r="D16" i="14" s="1"/>
  <c r="E16" i="14" l="1"/>
  <c r="AD31" i="2" s="1"/>
  <c r="J26" i="2"/>
  <c r="C15" i="14"/>
  <c r="I29" i="2" s="1"/>
  <c r="C4" i="14"/>
  <c r="C23" i="14" l="1"/>
  <c r="D23" i="14" s="1"/>
  <c r="C22" i="14"/>
  <c r="D22" i="14" s="1"/>
  <c r="C21" i="14"/>
  <c r="D21" i="14" s="1"/>
  <c r="C20" i="14"/>
  <c r="D20" i="14" s="1"/>
  <c r="C19" i="14"/>
  <c r="D19" i="14" s="1"/>
  <c r="C18" i="14"/>
  <c r="D18" i="14" s="1"/>
  <c r="C17" i="14"/>
  <c r="D17" i="14" s="1"/>
  <c r="D15" i="14"/>
  <c r="C14" i="14"/>
  <c r="D14" i="14" s="1"/>
  <c r="C12" i="14"/>
  <c r="D12" i="14" s="1"/>
  <c r="C11" i="14"/>
  <c r="D11" i="14" s="1"/>
  <c r="C10" i="14"/>
  <c r="D10" i="14" s="1"/>
  <c r="C9" i="14"/>
  <c r="C8" i="14"/>
  <c r="D8" i="14" s="1"/>
  <c r="C7" i="14"/>
  <c r="D7" i="14" s="1"/>
  <c r="C6" i="14"/>
  <c r="D6" i="14" s="1"/>
  <c r="W4" i="2"/>
  <c r="C3" i="14"/>
  <c r="J30" i="2" l="1"/>
  <c r="C39" i="2"/>
  <c r="D9" i="14"/>
  <c r="C13" i="14" s="1"/>
  <c r="D3" i="14"/>
  <c r="U3" i="2"/>
  <c r="N30" i="2"/>
  <c r="P30" i="2"/>
  <c r="P26" i="2"/>
  <c r="N26" i="2"/>
  <c r="D4" i="14"/>
  <c r="E4" i="14" s="1"/>
  <c r="R4" i="2"/>
  <c r="E15" i="2" s="1"/>
  <c r="U4" i="2"/>
  <c r="AD33" i="2" l="1"/>
  <c r="AD6" i="2"/>
  <c r="D13" i="14"/>
  <c r="G22" i="2" s="1"/>
  <c r="I25" i="2"/>
  <c r="I33" i="2"/>
  <c r="C24" i="14" l="1"/>
  <c r="D24" i="14" s="1"/>
  <c r="P13" i="2" l="1"/>
  <c r="I39" i="2"/>
  <c r="R40" i="2"/>
  <c r="R39" i="2" l="1"/>
  <c r="P12" i="2" l="1"/>
  <c r="C5" i="14"/>
  <c r="P11" i="2" l="1"/>
  <c r="D5" i="14"/>
  <c r="P10" i="2"/>
</calcChain>
</file>

<file path=xl/sharedStrings.xml><?xml version="1.0" encoding="utf-8"?>
<sst xmlns="http://schemas.openxmlformats.org/spreadsheetml/2006/main" count="191" uniqueCount="175">
  <si>
    <t>第</t>
    <rPh sb="0" eb="1">
      <t>ダイ</t>
    </rPh>
    <phoneticPr fontId="5"/>
  </si>
  <si>
    <t>号</t>
    <rPh sb="0" eb="1">
      <t>ゴウ</t>
    </rPh>
    <phoneticPr fontId="5"/>
  </si>
  <si>
    <t>令和</t>
    <rPh sb="0" eb="2">
      <t>レイワ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</si>
  <si>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</si>
  <si>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</si>
  <si>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</si>
  <si>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t>住所</t>
  </si>
  <si>
    <t>東京都</t>
  </si>
  <si>
    <t>法人名</t>
    <phoneticPr fontId="5"/>
  </si>
  <si>
    <t>代表者名</t>
    <phoneticPr fontId="5"/>
  </si>
  <si>
    <t>第</t>
    <phoneticPr fontId="5"/>
  </si>
  <si>
    <t>金</t>
    <rPh sb="0" eb="1">
      <t>キン</t>
    </rPh>
    <phoneticPr fontId="5"/>
  </si>
  <si>
    <t>円</t>
    <rPh sb="0" eb="1">
      <t>エン</t>
    </rPh>
    <phoneticPr fontId="5"/>
  </si>
  <si>
    <t>担当部署及び役職</t>
    <phoneticPr fontId="5"/>
  </si>
  <si>
    <t>担当者名</t>
    <phoneticPr fontId="5"/>
  </si>
  <si>
    <t>担当部署　</t>
    <rPh sb="0" eb="2">
      <t>タントウ</t>
    </rPh>
    <rPh sb="2" eb="4">
      <t>ブショ</t>
    </rPh>
    <phoneticPr fontId="5"/>
  </si>
  <si>
    <t>（備考）用紙は、日本産業規格Ａ４とし、縦位置とする。</t>
    <phoneticPr fontId="5"/>
  </si>
  <si>
    <t>役職名　</t>
    <rPh sb="0" eb="2">
      <t>ヤクショク</t>
    </rPh>
    <rPh sb="2" eb="3">
      <t>メイ</t>
    </rPh>
    <phoneticPr fontId="5"/>
  </si>
  <si>
    <t>電話番号　</t>
    <rPh sb="0" eb="2">
      <t>デンワ</t>
    </rPh>
    <rPh sb="2" eb="4">
      <t>バンゴウ</t>
    </rPh>
    <phoneticPr fontId="5"/>
  </si>
  <si>
    <t>E-mailアドレス　</t>
    <phoneticPr fontId="5"/>
  </si>
  <si>
    <t>@</t>
    <phoneticPr fontId="5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</si>
  <si>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</si>
  <si>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</si>
  <si>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</si>
  <si>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</si>
  <si>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</si>
  <si>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</si>
  <si>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</si>
  <si>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</si>
  <si>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</si>
  <si>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</si>
  <si>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</si>
  <si>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</si>
  <si>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</si>
  <si>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</si>
  <si>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</si>
  <si>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</si>
  <si>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</si>
  <si>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</si>
  <si>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</si>
  <si>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</si>
  <si>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</si>
  <si>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</si>
  <si>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</si>
  <si>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</si>
  <si>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</si>
  <si>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</si>
  <si>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</si>
  <si>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</si>
  <si>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</si>
  <si>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</si>
  <si>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</si>
  <si>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</si>
  <si>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</si>
  <si>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</si>
  <si>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  <phoneticPr fontId="5"/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</si>
  <si>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</si>
  <si>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</si>
  <si>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</si>
  <si>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</si>
  <si>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</si>
  <si>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</si>
  <si>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</si>
  <si>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</si>
  <si>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</si>
  <si>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</si>
  <si>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</si>
  <si>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入力シート</t>
    <rPh sb="0" eb="2">
      <t>ニュウリョク</t>
    </rPh>
    <phoneticPr fontId="5"/>
  </si>
  <si>
    <t>18行目の日付&gt;&gt;&gt;公募公表日が決まったら入力規則</t>
    <rPh sb="2" eb="4">
      <t>ギョウメ</t>
    </rPh>
    <rPh sb="5" eb="7">
      <t>ヒヅケ</t>
    </rPh>
    <rPh sb="10" eb="12">
      <t>コウボ</t>
    </rPh>
    <rPh sb="12" eb="14">
      <t>コウヒョウ</t>
    </rPh>
    <rPh sb="14" eb="15">
      <t>ヒ</t>
    </rPh>
    <rPh sb="16" eb="17">
      <t>キ</t>
    </rPh>
    <rPh sb="21" eb="23">
      <t>ニュウリョク</t>
    </rPh>
    <rPh sb="23" eb="25">
      <t>キソク</t>
    </rPh>
    <phoneticPr fontId="5"/>
  </si>
  <si>
    <t>その他のインポート機能でも法人名は全角でインポート</t>
    <rPh sb="2" eb="3">
      <t>タ</t>
    </rPh>
    <rPh sb="9" eb="11">
      <t>キノウ</t>
    </rPh>
    <rPh sb="13" eb="15">
      <t>ホウジン</t>
    </rPh>
    <rPh sb="15" eb="16">
      <t>メイ</t>
    </rPh>
    <rPh sb="17" eb="19">
      <t>ゼンカク</t>
    </rPh>
    <phoneticPr fontId="5"/>
  </si>
  <si>
    <t>DBに事業完了年月日のインポート枠を設定</t>
    <rPh sb="3" eb="5">
      <t>ジギョウ</t>
    </rPh>
    <rPh sb="5" eb="7">
      <t>カンリョウ</t>
    </rPh>
    <rPh sb="7" eb="10">
      <t>ネンガッピ</t>
    </rPh>
    <rPh sb="16" eb="17">
      <t>ワク</t>
    </rPh>
    <rPh sb="18" eb="20">
      <t>セッテイ</t>
    </rPh>
    <phoneticPr fontId="5"/>
  </si>
  <si>
    <t>年度</t>
    <rPh sb="0" eb="2">
      <t>ネンド</t>
    </rPh>
    <phoneticPr fontId="15"/>
  </si>
  <si>
    <t>事業</t>
    <rPh sb="0" eb="2">
      <t>ジギョウ</t>
    </rPh>
    <phoneticPr fontId="15"/>
  </si>
  <si>
    <t>項目</t>
    <rPh sb="0" eb="2">
      <t>コウモク</t>
    </rPh>
    <phoneticPr fontId="15"/>
  </si>
  <si>
    <t>バージョン</t>
    <phoneticPr fontId="15"/>
  </si>
  <si>
    <t>　プルダウンで選択</t>
    <rPh sb="7" eb="9">
      <t>センタク</t>
    </rPh>
    <phoneticPr fontId="5"/>
  </si>
  <si>
    <r>
      <t>電話及び</t>
    </r>
    <r>
      <rPr>
        <sz val="10.5"/>
        <color theme="1"/>
        <rFont val="Century"/>
        <family val="1"/>
      </rPr>
      <t>E-mail</t>
    </r>
    <phoneticPr fontId="5"/>
  </si>
  <si>
    <t>※電話番号はハイフンなし、スペースなし、半角数字で入力してください</t>
    <phoneticPr fontId="5"/>
  </si>
  <si>
    <t>（様式第１２）</t>
    <phoneticPr fontId="5"/>
  </si>
  <si>
    <t>１．補助事業の名称</t>
    <phoneticPr fontId="5"/>
  </si>
  <si>
    <r>
      <rPr>
        <sz val="10.5"/>
        <color theme="1"/>
        <rFont val="ｃ"/>
        <family val="3"/>
        <charset val="128"/>
      </rPr>
      <t>（</t>
    </r>
    <r>
      <rPr>
        <sz val="10.5"/>
        <color theme="1"/>
        <rFont val="Century"/>
        <family val="1"/>
      </rPr>
      <t>E-mail</t>
    </r>
    <r>
      <rPr>
        <sz val="10.5"/>
        <color theme="1"/>
        <rFont val="ｃ"/>
        <family val="3"/>
        <charset val="128"/>
      </rPr>
      <t>）</t>
    </r>
    <phoneticPr fontId="5"/>
  </si>
  <si>
    <t>S</t>
    <phoneticPr fontId="5"/>
  </si>
  <si>
    <t>①交付決定通知書（様式第２）：計画変更を行った場合は計画変更承認書</t>
    <rPh sb="1" eb="5">
      <t>コウフケッテイ</t>
    </rPh>
    <rPh sb="5" eb="8">
      <t>ツウチショ</t>
    </rPh>
    <rPh sb="9" eb="11">
      <t>ヨウシキ</t>
    </rPh>
    <rPh sb="11" eb="12">
      <t>ダイ</t>
    </rPh>
    <rPh sb="15" eb="19">
      <t>ケイカクヘンコウ</t>
    </rPh>
    <rPh sb="20" eb="21">
      <t>オコナ</t>
    </rPh>
    <rPh sb="23" eb="25">
      <t>バアイ</t>
    </rPh>
    <rPh sb="26" eb="30">
      <t>ケイカクヘンコウ</t>
    </rPh>
    <rPh sb="30" eb="33">
      <t>ショウニンショ</t>
    </rPh>
    <phoneticPr fontId="5"/>
  </si>
  <si>
    <t>②交付金額確定通知書（様式第１１）</t>
    <rPh sb="1" eb="3">
      <t>コウフ</t>
    </rPh>
    <rPh sb="3" eb="5">
      <t>キンガク</t>
    </rPh>
    <rPh sb="5" eb="7">
      <t>カクテイ</t>
    </rPh>
    <rPh sb="7" eb="9">
      <t>ツウチ</t>
    </rPh>
    <rPh sb="9" eb="10">
      <t>ショ</t>
    </rPh>
    <rPh sb="11" eb="13">
      <t>ヨウシキ</t>
    </rPh>
    <rPh sb="13" eb="14">
      <t>ダイ</t>
    </rPh>
    <phoneticPr fontId="5"/>
  </si>
  <si>
    <t>※黄色の入力箇所は入力必須です。</t>
    <rPh sb="1" eb="3">
      <t>キイロ</t>
    </rPh>
    <rPh sb="4" eb="6">
      <t>ニュウリョク</t>
    </rPh>
    <rPh sb="6" eb="8">
      <t>カショ</t>
    </rPh>
    <rPh sb="9" eb="11">
      <t>ニュウリョク</t>
    </rPh>
    <rPh sb="11" eb="13">
      <t>ヒッス</t>
    </rPh>
    <phoneticPr fontId="5"/>
  </si>
  <si>
    <t>【本精算払請求に係る連絡先】</t>
    <phoneticPr fontId="5"/>
  </si>
  <si>
    <t>様式第12</t>
    <rPh sb="0" eb="2">
      <t>ヨウシキ</t>
    </rPh>
    <rPh sb="2" eb="3">
      <t>ダイ</t>
    </rPh>
    <phoneticPr fontId="15"/>
  </si>
  <si>
    <t>令和</t>
    <phoneticPr fontId="5"/>
  </si>
  <si>
    <t>２．交付決定番号及び交付決定年月日</t>
    <phoneticPr fontId="5"/>
  </si>
  <si>
    <t>交付決定番号</t>
    <phoneticPr fontId="5"/>
  </si>
  <si>
    <t>交付決定年月日</t>
    <phoneticPr fontId="5"/>
  </si>
  <si>
    <t>３．補助金の額の確定番号及び確定年月日</t>
  </si>
  <si>
    <t>額の確定番号</t>
  </si>
  <si>
    <t>確定年月日</t>
  </si>
  <si>
    <t>４．精算払請求金額（算用数字を使用すること。）</t>
    <phoneticPr fontId="5"/>
  </si>
  <si>
    <t>申請者情報</t>
    <rPh sb="0" eb="3">
      <t>シンセイシャ</t>
    </rPh>
    <rPh sb="3" eb="5">
      <t>ジョウホウ</t>
    </rPh>
    <phoneticPr fontId="26"/>
  </si>
  <si>
    <t>入力シートの入力内容</t>
    <rPh sb="0" eb="2">
      <t>ニュウリョク</t>
    </rPh>
    <rPh sb="6" eb="8">
      <t>ニュウリョク</t>
    </rPh>
    <rPh sb="8" eb="10">
      <t>ナイヨウ</t>
    </rPh>
    <phoneticPr fontId="26"/>
  </si>
  <si>
    <t>DBインポート情報（オレンジのセル）TRIM&amp;CLEAN</t>
    <rPh sb="7" eb="9">
      <t>ジョウホウ</t>
    </rPh>
    <phoneticPr fontId="26"/>
  </si>
  <si>
    <t>文書番号</t>
    <rPh sb="0" eb="4">
      <t>ブンショバンゴウ</t>
    </rPh>
    <phoneticPr fontId="28"/>
  </si>
  <si>
    <t>文書作成日</t>
  </si>
  <si>
    <t>都道府県</t>
  </si>
  <si>
    <t>市区町村</t>
  </si>
  <si>
    <t>町名地番</t>
  </si>
  <si>
    <t>建物名称</t>
  </si>
  <si>
    <t>代表者_役職</t>
  </si>
  <si>
    <t>代表者_姓</t>
  </si>
  <si>
    <t>代表者_名</t>
  </si>
  <si>
    <t>補助金額確定年月日</t>
    <rPh sb="0" eb="3">
      <t>ホジョキン</t>
    </rPh>
    <rPh sb="3" eb="4">
      <t>ガク</t>
    </rPh>
    <rPh sb="4" eb="6">
      <t>カクテイ</t>
    </rPh>
    <rPh sb="6" eb="9">
      <t>ネンガッピ</t>
    </rPh>
    <phoneticPr fontId="5"/>
  </si>
  <si>
    <t>交付決定番号</t>
    <rPh sb="0" eb="6">
      <t>コウフケッテイバンゴウ</t>
    </rPh>
    <phoneticPr fontId="5"/>
  </si>
  <si>
    <t>交付決定日</t>
    <rPh sb="0" eb="5">
      <t>コウフケッテイビ</t>
    </rPh>
    <phoneticPr fontId="5"/>
  </si>
  <si>
    <t>精算払請求金額</t>
    <rPh sb="0" eb="2">
      <t>セイサン</t>
    </rPh>
    <rPh sb="2" eb="3">
      <t>バライ</t>
    </rPh>
    <rPh sb="3" eb="5">
      <t>セイキュウ</t>
    </rPh>
    <rPh sb="5" eb="7">
      <t>キンガク</t>
    </rPh>
    <phoneticPr fontId="5"/>
  </si>
  <si>
    <t>担当部署</t>
  </si>
  <si>
    <t>担当者_役職</t>
    <rPh sb="0" eb="3">
      <t>タントウシャ</t>
    </rPh>
    <phoneticPr fontId="26"/>
  </si>
  <si>
    <t>担当者_姓</t>
  </si>
  <si>
    <t>担当者_名</t>
  </si>
  <si>
    <t>電話番号</t>
  </si>
  <si>
    <t>E-mailアドレス</t>
  </si>
  <si>
    <t>事業者名</t>
    <rPh sb="0" eb="4">
      <t>ジギョウシャメイ</t>
    </rPh>
    <phoneticPr fontId="28"/>
  </si>
  <si>
    <t>補助事業の名称</t>
    <rPh sb="0" eb="4">
      <t>ホジョジギョウ</t>
    </rPh>
    <rPh sb="5" eb="7">
      <t>メイショウ</t>
    </rPh>
    <phoneticPr fontId="5"/>
  </si>
  <si>
    <t>担当者の法人名</t>
    <rPh sb="0" eb="3">
      <t>タントウシャ</t>
    </rPh>
    <rPh sb="4" eb="7">
      <t>ホウジンメイ</t>
    </rPh>
    <phoneticPr fontId="26"/>
  </si>
  <si>
    <t>５. 振込先</t>
    <phoneticPr fontId="5"/>
  </si>
  <si>
    <t>（トラック輸送省エネ化推進事業）補助金精算払請求書</t>
    <rPh sb="5" eb="7">
      <t>ユソウ</t>
    </rPh>
    <rPh sb="7" eb="8">
      <t>ショウ</t>
    </rPh>
    <rPh sb="10" eb="11">
      <t>カ</t>
    </rPh>
    <phoneticPr fontId="5"/>
  </si>
  <si>
    <t>年度運輸部門エネルギー使用合理化・非化石エネルギー転換推進事業費補助金</t>
    <rPh sb="2" eb="4">
      <t>ウンユ</t>
    </rPh>
    <rPh sb="4" eb="6">
      <t>ブモン</t>
    </rPh>
    <rPh sb="11" eb="13">
      <t>シヨウ</t>
    </rPh>
    <rPh sb="13" eb="15">
      <t>ゴウリ</t>
    </rPh>
    <rPh sb="15" eb="16">
      <t>カ</t>
    </rPh>
    <rPh sb="17" eb="20">
      <t>ヒカセキ</t>
    </rPh>
    <rPh sb="25" eb="27">
      <t>テンカン</t>
    </rPh>
    <phoneticPr fontId="5"/>
  </si>
  <si>
    <t>※年を入力せず月日のみでも令和６年に変換されます</t>
    <rPh sb="1" eb="2">
      <t>ネン</t>
    </rPh>
    <rPh sb="3" eb="5">
      <t>ニュウリョク</t>
    </rPh>
    <rPh sb="7" eb="9">
      <t>ガッピ</t>
    </rPh>
    <rPh sb="13" eb="15">
      <t>レイワ</t>
    </rPh>
    <rPh sb="16" eb="17">
      <t>ネン</t>
    </rPh>
    <rPh sb="18" eb="20">
      <t>ヘンカン</t>
    </rPh>
    <phoneticPr fontId="5"/>
  </si>
  <si>
    <t>　下記２をもって交付決定のあった上記補助金の精算払を受けたいので、運輸部門エネルギー使用合理化・非化石エネルギー転換推進事業費補助金（トラック輸送省エネ化推進事業）交付規程第１８条第２項の規定に基づき、下記のとおり請求します。</t>
    <phoneticPr fontId="5"/>
  </si>
  <si>
    <t>（電話）</t>
    <phoneticPr fontId="5"/>
  </si>
  <si>
    <t>パシフィックコンサルタンツ株式会社</t>
  </si>
  <si>
    <t>代表取締役社長　殿</t>
  </si>
  <si>
    <t>パシフィックリプロサービス株式会社</t>
  </si>
  <si>
    <t>補助事業者　</t>
    <phoneticPr fontId="5"/>
  </si>
  <si>
    <t>トラック輸送省エネ化推進事業</t>
    <phoneticPr fontId="5"/>
  </si>
  <si>
    <t>令和6年度
運輸部門エネルギー使用合理化・非化石エネルギー転換推進事業費補助金
トラック輸送省エネ化推進事業
補助金精算払請求書（様式第１２）</t>
    <rPh sb="6" eb="8">
      <t>ウンユ</t>
    </rPh>
    <rPh sb="8" eb="10">
      <t>ブモン</t>
    </rPh>
    <rPh sb="15" eb="17">
      <t>シヨウ</t>
    </rPh>
    <rPh sb="17" eb="20">
      <t>ゴウリカ</t>
    </rPh>
    <rPh sb="21" eb="22">
      <t>ヒ</t>
    </rPh>
    <rPh sb="22" eb="24">
      <t>カセキ</t>
    </rPh>
    <rPh sb="29" eb="31">
      <t>テンカン</t>
    </rPh>
    <rPh sb="31" eb="33">
      <t>スイシン</t>
    </rPh>
    <rPh sb="33" eb="36">
      <t>ジギョウヒ</t>
    </rPh>
    <rPh sb="36" eb="39">
      <t>ホジョキン</t>
    </rPh>
    <rPh sb="55" eb="58">
      <t>ホジョキン</t>
    </rPh>
    <rPh sb="58" eb="60">
      <t>セイサン</t>
    </rPh>
    <rPh sb="60" eb="61">
      <t>ハラ</t>
    </rPh>
    <rPh sb="61" eb="64">
      <t>セイキュウショ</t>
    </rPh>
    <rPh sb="65" eb="67">
      <t>ヨウシキ</t>
    </rPh>
    <rPh sb="67" eb="68">
      <t>ダイ</t>
    </rPh>
    <phoneticPr fontId="5"/>
  </si>
  <si>
    <t>　令和６年度運輸部門エネルギー使用合理化・非化石エネルギー転換推進事業費補助金（トラック輸送省エネ化推進事業）公募要領のp.40に、補助金の請求・支払いに関して記載しております。
このファイルでは、以下を作成することができます。
　・補助事業精算払請求書（様式第１２）</t>
    <rPh sb="77" eb="78">
      <t>カン</t>
    </rPh>
    <rPh sb="121" eb="123">
      <t>セイサン</t>
    </rPh>
    <rPh sb="123" eb="124">
      <t>ハラ</t>
    </rPh>
    <rPh sb="124" eb="127">
      <t>セイキュウショ</t>
    </rPh>
    <phoneticPr fontId="5"/>
  </si>
  <si>
    <t>※</t>
    <phoneticPr fontId="5"/>
  </si>
  <si>
    <t>中間報告にて「振込口座事前連絡書」をご提出後、口座情報が変更となった場合は、最新の口座情報を記載した「振込口座事前連絡書」を再度作成し、本ファイル「補助事業精算払請求書（様式第１２）」と一緒にHPの電子申請システムへアップロードをお願いします。</t>
    <rPh sb="19" eb="21">
      <t>テイシュツ</t>
    </rPh>
    <rPh sb="21" eb="22">
      <t>ゴ</t>
    </rPh>
    <rPh sb="23" eb="25">
      <t>コウザ</t>
    </rPh>
    <rPh sb="25" eb="27">
      <t>ジョウホウ</t>
    </rPh>
    <rPh sb="28" eb="30">
      <t>ヘンコウ</t>
    </rPh>
    <rPh sb="34" eb="36">
      <t>バアイ</t>
    </rPh>
    <rPh sb="38" eb="40">
      <t>サイシン</t>
    </rPh>
    <rPh sb="41" eb="45">
      <t>コウザジョウホウ</t>
    </rPh>
    <rPh sb="51" eb="53">
      <t>フリコミ</t>
    </rPh>
    <rPh sb="53" eb="55">
      <t>コウザ</t>
    </rPh>
    <rPh sb="55" eb="57">
      <t>ジゼン</t>
    </rPh>
    <rPh sb="57" eb="59">
      <t>レンラク</t>
    </rPh>
    <rPh sb="59" eb="60">
      <t>ショ</t>
    </rPh>
    <rPh sb="62" eb="64">
      <t>サイド</t>
    </rPh>
    <rPh sb="64" eb="66">
      <t>サクセイ</t>
    </rPh>
    <rPh sb="68" eb="69">
      <t>ホン</t>
    </rPh>
    <rPh sb="118" eb="119">
      <t>ネガ</t>
    </rPh>
    <phoneticPr fontId="5"/>
  </si>
  <si>
    <t>お手元に以下の書類をご準備いただき、各項目に入力してください。</t>
    <rPh sb="1" eb="3">
      <t>テモト</t>
    </rPh>
    <rPh sb="4" eb="6">
      <t>イカ</t>
    </rPh>
    <rPh sb="7" eb="9">
      <t>ショルイ</t>
    </rPh>
    <rPh sb="11" eb="13">
      <t>ジュンビ</t>
    </rPh>
    <rPh sb="18" eb="19">
      <t>カク</t>
    </rPh>
    <rPh sb="19" eb="21">
      <t>コウモク</t>
    </rPh>
    <rPh sb="22" eb="24">
      <t>ニュウリョク</t>
    </rPh>
    <phoneticPr fontId="5"/>
  </si>
  <si>
    <t>代表取締役</t>
    <rPh sb="0" eb="5">
      <t>ダイヒョウトリシマリヤク</t>
    </rPh>
    <phoneticPr fontId="4"/>
  </si>
  <si>
    <t>代表取締役社長</t>
    <rPh sb="0" eb="7">
      <t>ダイヒョウトリシマリヤクシャチョウ</t>
    </rPh>
    <phoneticPr fontId="4"/>
  </si>
  <si>
    <t>取締役</t>
    <rPh sb="0" eb="3">
      <t>トリシマリヤク</t>
    </rPh>
    <phoneticPr fontId="4"/>
  </si>
  <si>
    <t>代表理事</t>
    <rPh sb="0" eb="4">
      <t>ダイヒョウリジ</t>
    </rPh>
    <phoneticPr fontId="4"/>
  </si>
  <si>
    <t>理事</t>
    <rPh sb="0" eb="2">
      <t>リジ</t>
    </rPh>
    <phoneticPr fontId="4"/>
  </si>
  <si>
    <t>※ログインIDと同じ</t>
    <rPh sb="8" eb="9">
      <t>オナ</t>
    </rPh>
    <phoneticPr fontId="5"/>
  </si>
  <si>
    <t>法人名　</t>
    <rPh sb="0" eb="2">
      <t>ホウジン</t>
    </rPh>
    <rPh sb="2" eb="3">
      <t>メイ</t>
    </rPh>
    <phoneticPr fontId="5"/>
  </si>
  <si>
    <t>会社所在地　</t>
    <rPh sb="0" eb="5">
      <t>カイシャショザイチ</t>
    </rPh>
    <phoneticPr fontId="5"/>
  </si>
  <si>
    <t>都道府県　</t>
    <rPh sb="0" eb="4">
      <t>トドウフケン</t>
    </rPh>
    <phoneticPr fontId="5"/>
  </si>
  <si>
    <t>市区町村　</t>
    <rPh sb="0" eb="2">
      <t>シク</t>
    </rPh>
    <rPh sb="2" eb="4">
      <t>チョウソン</t>
    </rPh>
    <phoneticPr fontId="5"/>
  </si>
  <si>
    <t>町名番地　</t>
    <rPh sb="0" eb="2">
      <t>チョウメイ</t>
    </rPh>
    <rPh sb="2" eb="4">
      <t>バンチ</t>
    </rPh>
    <phoneticPr fontId="5"/>
  </si>
  <si>
    <t>建物名称　</t>
    <rPh sb="0" eb="2">
      <t>タテモノ</t>
    </rPh>
    <rPh sb="2" eb="4">
      <t>メイショウ</t>
    </rPh>
    <phoneticPr fontId="5"/>
  </si>
  <si>
    <t>代表者の役職　</t>
    <rPh sb="0" eb="3">
      <t>ダイヒョウシャ</t>
    </rPh>
    <rPh sb="4" eb="6">
      <t>ヤクショク</t>
    </rPh>
    <phoneticPr fontId="5"/>
  </si>
  <si>
    <t>　※補助事業の名称は「取り組み実施事業者名」と「トラック輸送の省エネ化推進事業」で反映されます</t>
    <phoneticPr fontId="28"/>
  </si>
  <si>
    <t>　※代表申請者がリース事業者の場合は、共同申請者から１社のみ必ず入力してください</t>
    <rPh sb="2" eb="7">
      <t>ダイヒョウシンセイシャ</t>
    </rPh>
    <rPh sb="11" eb="14">
      <t>ジギョウシャ</t>
    </rPh>
    <rPh sb="15" eb="17">
      <t>バアイ</t>
    </rPh>
    <rPh sb="19" eb="24">
      <t>キョウドウシンセイシャ</t>
    </rPh>
    <rPh sb="27" eb="28">
      <t>シャ</t>
    </rPh>
    <rPh sb="30" eb="31">
      <t>カナラ</t>
    </rPh>
    <rPh sb="32" eb="34">
      <t>ニュウリョク</t>
    </rPh>
    <phoneticPr fontId="28"/>
  </si>
  <si>
    <t>または荷主名　</t>
    <rPh sb="3" eb="6">
      <t>ニヌシメイ</t>
    </rPh>
    <phoneticPr fontId="5"/>
  </si>
  <si>
    <t>トラック事業者　</t>
    <rPh sb="4" eb="7">
      <t>ジギョウシャ</t>
    </rPh>
    <phoneticPr fontId="5"/>
  </si>
  <si>
    <t>日付NGフラグ</t>
    <rPh sb="0" eb="2">
      <t>ヒヅケ</t>
    </rPh>
    <phoneticPr fontId="5"/>
  </si>
  <si>
    <t>代表者名　</t>
    <rPh sb="0" eb="4">
      <t>ダイヒョウシャメイ</t>
    </rPh>
    <phoneticPr fontId="5"/>
  </si>
  <si>
    <t>姓</t>
    <rPh sb="0" eb="1">
      <t>セイ</t>
    </rPh>
    <phoneticPr fontId="5"/>
  </si>
  <si>
    <t>名</t>
    <rPh sb="0" eb="1">
      <t>メイ</t>
    </rPh>
    <phoneticPr fontId="5"/>
  </si>
  <si>
    <t>　例）2025/3/1</t>
    <rPh sb="1" eb="2">
      <t>レイ</t>
    </rPh>
    <phoneticPr fontId="5"/>
  </si>
  <si>
    <t>●事務局から送信された様式第11に記載された情報に従ってご記入ください。</t>
    <rPh sb="1" eb="4">
      <t>ジムキョク</t>
    </rPh>
    <rPh sb="6" eb="8">
      <t>ソウシン</t>
    </rPh>
    <rPh sb="11" eb="14">
      <t>ヨウシキダイ</t>
    </rPh>
    <rPh sb="17" eb="19">
      <t>キサイ</t>
    </rPh>
    <rPh sb="22" eb="24">
      <t>ジョウホウ</t>
    </rPh>
    <rPh sb="25" eb="26">
      <t>シタガ</t>
    </rPh>
    <rPh sb="29" eb="31">
      <t>キニュウ</t>
    </rPh>
    <phoneticPr fontId="5"/>
  </si>
  <si>
    <t>担当者名　</t>
    <rPh sb="0" eb="3">
      <t>タントウシャ</t>
    </rPh>
    <rPh sb="3" eb="4">
      <t>メイ</t>
    </rPh>
    <phoneticPr fontId="5"/>
  </si>
  <si>
    <t>①</t>
    <phoneticPr fontId="5"/>
  </si>
  <si>
    <t>②</t>
    <phoneticPr fontId="5"/>
  </si>
  <si>
    <t>④</t>
    <phoneticPr fontId="5"/>
  </si>
  <si>
    <t>⑤</t>
    <phoneticPr fontId="5"/>
  </si>
  <si>
    <t>確定年月日</t>
    <phoneticPr fontId="5"/>
  </si>
  <si>
    <t>交付決定番号　</t>
    <phoneticPr fontId="5"/>
  </si>
  <si>
    <t>●文書番号を入力してください。（空欄可）</t>
    <phoneticPr fontId="5"/>
  </si>
  <si>
    <t>●文書作成日を入力してください。</t>
    <rPh sb="1" eb="3">
      <t>ブンショ</t>
    </rPh>
    <phoneticPr fontId="5"/>
  </si>
  <si>
    <t>●代表補助事業者の情報（様式第１１に基く事業者情報）を入力してください。</t>
    <rPh sb="1" eb="3">
      <t>ダイヒョウ</t>
    </rPh>
    <rPh sb="3" eb="5">
      <t>ホジョ</t>
    </rPh>
    <rPh sb="5" eb="7">
      <t>ジギョウ</t>
    </rPh>
    <rPh sb="7" eb="8">
      <t>シャ</t>
    </rPh>
    <rPh sb="9" eb="11">
      <t>ジョウホウ</t>
    </rPh>
    <rPh sb="18" eb="19">
      <t>モトヅ</t>
    </rPh>
    <rPh sb="20" eb="23">
      <t>ジギョウシャ</t>
    </rPh>
    <rPh sb="23" eb="25">
      <t>ジョウホウ</t>
    </rPh>
    <rPh sb="27" eb="29">
      <t>ニュウリョク</t>
    </rPh>
    <phoneticPr fontId="5"/>
  </si>
  <si>
    <t>●1.本補助事業を実施した（取組を行った）トラック事業者または荷主名を入力してください。</t>
    <rPh sb="3" eb="4">
      <t>ホン</t>
    </rPh>
    <rPh sb="4" eb="6">
      <t>ホジョ</t>
    </rPh>
    <rPh sb="6" eb="8">
      <t>ジギョウ</t>
    </rPh>
    <rPh sb="9" eb="11">
      <t>ジッシ</t>
    </rPh>
    <rPh sb="14" eb="16">
      <t>トリクミ</t>
    </rPh>
    <rPh sb="17" eb="18">
      <t>オコナ</t>
    </rPh>
    <rPh sb="25" eb="28">
      <t>ジギョウシャ</t>
    </rPh>
    <rPh sb="31" eb="33">
      <t>ニヌシ</t>
    </rPh>
    <rPh sb="33" eb="34">
      <t>メイ</t>
    </rPh>
    <rPh sb="35" eb="37">
      <t>ニュウリョク</t>
    </rPh>
    <phoneticPr fontId="28"/>
  </si>
  <si>
    <t>●補助事業の窓口となる担当者の部署、役職、氏名、連絡先を入力してください。</t>
    <rPh sb="1" eb="3">
      <t>ホジョ</t>
    </rPh>
    <rPh sb="3" eb="5">
      <t>ジギョウ</t>
    </rPh>
    <rPh sb="6" eb="8">
      <t>マドグチ</t>
    </rPh>
    <rPh sb="11" eb="14">
      <t>タントウシャ</t>
    </rPh>
    <rPh sb="15" eb="17">
      <t>ブショ</t>
    </rPh>
    <rPh sb="18" eb="20">
      <t>ヤクショク</t>
    </rPh>
    <rPh sb="21" eb="23">
      <t>シメイ</t>
    </rPh>
    <rPh sb="24" eb="27">
      <t>レンラクサキ</t>
    </rPh>
    <rPh sb="28" eb="30">
      <t>ニュウリョク</t>
    </rPh>
    <phoneticPr fontId="5"/>
  </si>
  <si>
    <t>R6</t>
    <phoneticPr fontId="15"/>
  </si>
  <si>
    <t>TT</t>
    <phoneticPr fontId="15"/>
  </si>
  <si>
    <t>20250110</t>
    <phoneticPr fontId="15"/>
  </si>
  <si>
    <t>精算払請求金額</t>
    <rPh sb="0" eb="3">
      <t>セイサンバラ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</si>
</sst>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&quot;¥&quot;#,##0_);[Red]\(&quot;¥&quot;#,##0\)"/>
    <numFmt numFmtId="178" formatCode="m/d;@"/>
    <numFmt numFmtId="179" formatCode="0_);[Red]\(0\)"/>
  </numFmts>
  <fonts count="46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.5"/>
      <color rgb="FF00000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0.5"/>
      <color theme="1"/>
      <name val="Century"/>
      <family val="1"/>
    </font>
    <font>
      <sz val="9"/>
      <color theme="1"/>
      <name val="ＭＳ 明朝"/>
      <family val="1"/>
      <charset val="128"/>
    </font>
    <font>
      <b/>
      <sz val="10.5"/>
      <color theme="1"/>
      <name val="游ゴシック"/>
      <family val="3"/>
      <charset val="128"/>
    </font>
    <font>
      <b/>
      <sz val="10.5"/>
      <color rgb="FF000000"/>
      <name val="游ゴシック"/>
      <family val="3"/>
      <charset val="128"/>
    </font>
    <font>
      <sz val="10.5"/>
      <color theme="1"/>
      <name val="游ゴシック"/>
      <family val="3"/>
      <charset val="128"/>
    </font>
    <font>
      <sz val="11"/>
      <color rgb="FFA0A0A0"/>
      <name val="ＭＳ Ｐゴシック"/>
      <family val="2"/>
      <scheme val="minor"/>
    </font>
    <font>
      <sz val="10.5"/>
      <color rgb="FFA0A0A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0.5"/>
      <color theme="1"/>
      <name val="ｃ"/>
      <family val="3"/>
      <charset val="128"/>
    </font>
    <font>
      <sz val="12"/>
      <color rgb="FFFF0000"/>
      <name val="HG丸ｺﾞｼｯｸM-PRO"/>
      <family val="3"/>
      <charset val="128"/>
    </font>
    <font>
      <b/>
      <sz val="16"/>
      <color rgb="FFFF0000"/>
      <name val="Meiryo UI"/>
      <family val="3"/>
      <charset val="128"/>
    </font>
    <font>
      <sz val="11"/>
      <color rgb="FFA0A0A0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ゴシック"/>
      <family val="2"/>
      <charset val="128"/>
    </font>
    <font>
      <b/>
      <sz val="11"/>
      <color rgb="FF000000"/>
      <name val="メイリオ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メイリオ"/>
      <family val="2"/>
      <charset val="128"/>
    </font>
    <font>
      <sz val="6"/>
      <name val="ＭＳ ゴシック"/>
      <family val="2"/>
      <charset val="128"/>
    </font>
    <font>
      <sz val="11"/>
      <color theme="1"/>
      <name val="メイリオ"/>
      <family val="3"/>
      <charset val="128"/>
    </font>
    <font>
      <b/>
      <sz val="10.5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b/>
      <sz val="10.5"/>
      <color rgb="FF000000"/>
      <name val="Meiryo UI"/>
      <family val="3"/>
      <charset val="128"/>
    </font>
    <font>
      <b/>
      <sz val="10.5"/>
      <name val="Meiryo UI"/>
      <family val="3"/>
      <charset val="128"/>
    </font>
    <font>
      <b/>
      <sz val="10"/>
      <name val="Meiryo UI"/>
      <family val="3"/>
      <charset val="128"/>
    </font>
    <font>
      <b/>
      <sz val="14"/>
      <name val="HG丸ｺﾞｼｯｸM-PRO"/>
      <family val="3"/>
      <charset val="128"/>
    </font>
    <font>
      <sz val="10.5"/>
      <color theme="1"/>
      <name val="Century"/>
      <family val="3"/>
      <charset val="128"/>
    </font>
    <font>
      <b/>
      <sz val="10.5"/>
      <color rgb="FFFF0000"/>
      <name val="Meiryo UI"/>
      <family val="3"/>
      <charset val="128"/>
    </font>
    <font>
      <sz val="10.5"/>
      <color rgb="FF0070C0"/>
      <name val="Meiryo UI"/>
      <family val="3"/>
      <charset val="128"/>
    </font>
    <font>
      <b/>
      <u/>
      <sz val="10.5"/>
      <color rgb="FFFF0000"/>
      <name val="Meiryo UI"/>
      <family val="3"/>
      <charset val="128"/>
    </font>
    <font>
      <sz val="10.5"/>
      <color rgb="FFA0A0A0"/>
      <name val="Meiryo UI"/>
      <family val="3"/>
      <charset val="128"/>
    </font>
    <font>
      <sz val="10.5"/>
      <name val="Meiryo UI"/>
      <family val="3"/>
      <charset val="128"/>
    </font>
    <font>
      <b/>
      <sz val="10.5"/>
      <color rgb="FF0070C0"/>
      <name val="Meiryo UI"/>
      <family val="3"/>
      <charset val="128"/>
    </font>
    <font>
      <sz val="10.5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0.5"/>
      <color theme="0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0A0A0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rgb="FF000000"/>
      </patternFill>
    </fill>
    <fill>
      <patternFill patternType="solid">
        <fgColor theme="0" tint="-0.49998474074526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3" fillId="0" borderId="0">
      <alignment vertical="center"/>
    </xf>
    <xf numFmtId="0" fontId="2" fillId="0" borderId="0">
      <alignment vertical="center"/>
    </xf>
    <xf numFmtId="38" fontId="23" fillId="0" borderId="0" applyFont="0" applyFill="0" applyBorder="0" applyAlignment="0" applyProtection="0">
      <alignment vertical="center"/>
    </xf>
    <xf numFmtId="0" fontId="24" fillId="0" borderId="0">
      <alignment vertical="center"/>
    </xf>
  </cellStyleXfs>
  <cellXfs count="177">
    <xf numFmtId="0" fontId="0" fillId="0" borderId="0" xfId="0"/>
    <xf numFmtId="0" fontId="0" fillId="0" borderId="0" xfId="0" applyAlignment="1">
      <alignment vertical="center"/>
    </xf>
    <xf numFmtId="0" fontId="3" fillId="0" borderId="1" xfId="1" applyBorder="1">
      <alignment vertical="center"/>
    </xf>
    <xf numFmtId="0" fontId="3" fillId="0" borderId="0" xfId="1">
      <alignment vertical="center"/>
    </xf>
    <xf numFmtId="0" fontId="2" fillId="0" borderId="1" xfId="2" applyBorder="1">
      <alignment vertical="center"/>
    </xf>
    <xf numFmtId="0" fontId="25" fillId="6" borderId="1" xfId="4" applyFont="1" applyFill="1" applyBorder="1" applyAlignment="1">
      <alignment vertical="center" wrapText="1"/>
    </xf>
    <xf numFmtId="0" fontId="27" fillId="6" borderId="1" xfId="4" applyFont="1" applyFill="1" applyBorder="1">
      <alignment vertical="center"/>
    </xf>
    <xf numFmtId="0" fontId="29" fillId="6" borderId="1" xfId="4" applyFont="1" applyFill="1" applyBorder="1" applyAlignment="1">
      <alignment vertical="center" wrapText="1"/>
    </xf>
    <xf numFmtId="0" fontId="29" fillId="0" borderId="1" xfId="0" applyFont="1" applyBorder="1" applyAlignment="1">
      <alignment horizontal="left"/>
    </xf>
    <xf numFmtId="0" fontId="29" fillId="7" borderId="1" xfId="0" applyFont="1" applyFill="1" applyBorder="1" applyAlignment="1">
      <alignment horizontal="left"/>
    </xf>
    <xf numFmtId="14" fontId="29" fillId="0" borderId="1" xfId="0" applyNumberFormat="1" applyFont="1" applyBorder="1" applyAlignment="1">
      <alignment horizontal="left"/>
    </xf>
    <xf numFmtId="14" fontId="29" fillId="7" borderId="1" xfId="0" applyNumberFormat="1" applyFont="1" applyFill="1" applyBorder="1" applyAlignment="1">
      <alignment horizontal="left"/>
    </xf>
    <xf numFmtId="38" fontId="29" fillId="7" borderId="1" xfId="3" applyFont="1" applyFill="1" applyBorder="1" applyAlignment="1">
      <alignment horizontal="left"/>
    </xf>
    <xf numFmtId="179" fontId="29" fillId="0" borderId="1" xfId="0" applyNumberFormat="1" applyFont="1" applyBorder="1" applyAlignment="1">
      <alignment horizontal="left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3" fillId="5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30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shrinkToFit="1"/>
    </xf>
    <xf numFmtId="0" fontId="10" fillId="2" borderId="0" xfId="0" applyFont="1" applyFill="1" applyAlignment="1">
      <alignment horizontal="right" vertical="center" shrinkToFit="1"/>
    </xf>
    <xf numFmtId="49" fontId="13" fillId="5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 shrinkToFit="1"/>
    </xf>
    <xf numFmtId="0" fontId="10" fillId="2" borderId="0" xfId="0" applyFont="1" applyFill="1" applyAlignment="1">
      <alignment horizontal="left" vertical="center" shrinkToFit="1"/>
    </xf>
    <xf numFmtId="0" fontId="13" fillId="5" borderId="0" xfId="0" applyFont="1" applyFill="1" applyAlignment="1">
      <alignment vertical="top"/>
    </xf>
    <xf numFmtId="0" fontId="12" fillId="2" borderId="0" xfId="0" applyFont="1" applyFill="1" applyAlignment="1">
      <alignment vertical="center" shrinkToFit="1"/>
    </xf>
    <xf numFmtId="49" fontId="4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distributed" vertical="center"/>
    </xf>
    <xf numFmtId="49" fontId="4" fillId="2" borderId="0" xfId="0" applyNumberFormat="1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22" fillId="5" borderId="0" xfId="0" applyFont="1" applyFill="1" applyAlignment="1">
      <alignment vertical="center"/>
    </xf>
    <xf numFmtId="0" fontId="14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16" fillId="2" borderId="0" xfId="0" applyFont="1" applyFill="1"/>
    <xf numFmtId="0" fontId="18" fillId="2" borderId="0" xfId="0" applyFont="1" applyFill="1"/>
    <xf numFmtId="0" fontId="6" fillId="2" borderId="2" xfId="0" applyFont="1" applyFill="1" applyBorder="1" applyAlignment="1">
      <alignment vertical="center"/>
    </xf>
    <xf numFmtId="0" fontId="30" fillId="2" borderId="0" xfId="0" applyFont="1" applyFill="1" applyAlignment="1">
      <alignment horizontal="left" vertical="center" shrinkToFi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 applyProtection="1">
      <alignment vertical="center"/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6" fillId="2" borderId="3" xfId="0" applyFont="1" applyFill="1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31" fillId="2" borderId="3" xfId="0" applyFont="1" applyFill="1" applyBorder="1" applyAlignment="1">
      <alignment vertical="center"/>
    </xf>
    <xf numFmtId="0" fontId="31" fillId="2" borderId="4" xfId="0" applyFont="1" applyFill="1" applyBorder="1" applyAlignment="1">
      <alignment vertical="center"/>
    </xf>
    <xf numFmtId="0" fontId="30" fillId="2" borderId="8" xfId="0" applyFont="1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31" fillId="2" borderId="9" xfId="0" applyFont="1" applyFill="1" applyBorder="1" applyAlignment="1">
      <alignment vertical="center"/>
    </xf>
    <xf numFmtId="0" fontId="31" fillId="2" borderId="8" xfId="0" applyFont="1" applyFill="1" applyBorder="1" applyAlignment="1">
      <alignment vertical="center"/>
    </xf>
    <xf numFmtId="0" fontId="38" fillId="2" borderId="0" xfId="0" applyFont="1" applyFill="1" applyAlignment="1">
      <alignment vertical="center"/>
    </xf>
    <xf numFmtId="0" fontId="31" fillId="2" borderId="0" xfId="0" applyFont="1" applyFill="1" applyAlignment="1">
      <alignment horizontal="left" vertical="center"/>
    </xf>
    <xf numFmtId="0" fontId="31" fillId="2" borderId="0" xfId="0" applyFont="1" applyFill="1" applyAlignment="1">
      <alignment horizontal="right" vertical="center"/>
    </xf>
    <xf numFmtId="0" fontId="39" fillId="2" borderId="0" xfId="0" applyFont="1" applyFill="1" applyAlignment="1">
      <alignment vertical="center"/>
    </xf>
    <xf numFmtId="0" fontId="30" fillId="2" borderId="8" xfId="0" applyFont="1" applyFill="1" applyBorder="1" applyAlignment="1">
      <alignment vertical="top"/>
    </xf>
    <xf numFmtId="0" fontId="31" fillId="2" borderId="0" xfId="0" applyFont="1" applyFill="1" applyAlignment="1">
      <alignment vertical="top"/>
    </xf>
    <xf numFmtId="0" fontId="31" fillId="2" borderId="8" xfId="0" applyFont="1" applyFill="1" applyBorder="1" applyAlignment="1">
      <alignment horizontal="right" vertical="center"/>
    </xf>
    <xf numFmtId="0" fontId="40" fillId="2" borderId="0" xfId="0" applyFont="1" applyFill="1" applyAlignment="1">
      <alignment vertical="center"/>
    </xf>
    <xf numFmtId="0" fontId="40" fillId="2" borderId="9" xfId="0" applyFont="1" applyFill="1" applyBorder="1" applyAlignment="1">
      <alignment vertical="center"/>
    </xf>
    <xf numFmtId="0" fontId="37" fillId="2" borderId="0" xfId="0" applyFont="1" applyFill="1" applyAlignment="1">
      <alignment vertical="center"/>
    </xf>
    <xf numFmtId="0" fontId="42" fillId="2" borderId="0" xfId="0" applyFont="1" applyFill="1" applyAlignment="1">
      <alignment vertical="center"/>
    </xf>
    <xf numFmtId="0" fontId="43" fillId="2" borderId="0" xfId="0" applyFont="1" applyFill="1" applyAlignment="1">
      <alignment vertical="center"/>
    </xf>
    <xf numFmtId="0" fontId="40" fillId="2" borderId="5" xfId="0" applyFont="1" applyFill="1" applyBorder="1" applyAlignment="1">
      <alignment vertical="center"/>
    </xf>
    <xf numFmtId="0" fontId="40" fillId="2" borderId="6" xfId="0" applyFont="1" applyFill="1" applyBorder="1" applyAlignment="1">
      <alignment vertical="center"/>
    </xf>
    <xf numFmtId="0" fontId="40" fillId="2" borderId="7" xfId="0" applyFont="1" applyFill="1" applyBorder="1" applyAlignment="1">
      <alignment vertical="center"/>
    </xf>
    <xf numFmtId="0" fontId="40" fillId="5" borderId="0" xfId="0" applyFont="1" applyFill="1" applyAlignment="1">
      <alignment vertical="center"/>
    </xf>
    <xf numFmtId="0" fontId="31" fillId="5" borderId="0" xfId="0" applyFont="1" applyFill="1" applyAlignment="1">
      <alignment vertical="center"/>
    </xf>
    <xf numFmtId="0" fontId="21" fillId="2" borderId="2" xfId="0" applyFont="1" applyFill="1" applyBorder="1" applyAlignment="1">
      <alignment horizontal="left" vertical="center"/>
    </xf>
    <xf numFmtId="0" fontId="30" fillId="2" borderId="8" xfId="0" applyFont="1" applyFill="1" applyBorder="1" applyAlignment="1">
      <alignment horizontal="left" vertical="center"/>
    </xf>
    <xf numFmtId="0" fontId="31" fillId="2" borderId="8" xfId="0" applyFont="1" applyFill="1" applyBorder="1" applyAlignment="1">
      <alignment horizontal="left" vertical="center"/>
    </xf>
    <xf numFmtId="0" fontId="37" fillId="2" borderId="8" xfId="0" applyFont="1" applyFill="1" applyBorder="1" applyAlignment="1">
      <alignment horizontal="left" vertical="top" indent="1"/>
    </xf>
    <xf numFmtId="0" fontId="0" fillId="2" borderId="0" xfId="0" applyFill="1"/>
    <xf numFmtId="0" fontId="44" fillId="2" borderId="0" xfId="0" applyFont="1" applyFill="1" applyAlignment="1">
      <alignment vertical="center"/>
    </xf>
    <xf numFmtId="0" fontId="30" fillId="2" borderId="0" xfId="0" applyFont="1" applyFill="1" applyAlignment="1">
      <alignment vertical="center"/>
    </xf>
    <xf numFmtId="0" fontId="33" fillId="2" borderId="5" xfId="0" applyFont="1" applyFill="1" applyBorder="1" applyAlignment="1">
      <alignment vertical="center" shrinkToFit="1"/>
    </xf>
    <xf numFmtId="0" fontId="33" fillId="2" borderId="6" xfId="0" applyFont="1" applyFill="1" applyBorder="1" applyAlignment="1">
      <alignment vertical="center" shrinkToFit="1"/>
    </xf>
    <xf numFmtId="0" fontId="27" fillId="8" borderId="1" xfId="4" applyFont="1" applyFill="1" applyBorder="1">
      <alignment vertical="center"/>
    </xf>
    <xf numFmtId="0" fontId="29" fillId="9" borderId="1" xfId="0" applyFont="1" applyFill="1" applyBorder="1" applyAlignment="1">
      <alignment horizontal="left"/>
    </xf>
    <xf numFmtId="0" fontId="20" fillId="2" borderId="0" xfId="0" applyFont="1" applyFill="1" applyAlignment="1">
      <alignment vertical="top" wrapText="1"/>
    </xf>
    <xf numFmtId="0" fontId="20" fillId="2" borderId="0" xfId="0" applyFont="1" applyFill="1" applyAlignment="1">
      <alignment horizontal="right" vertical="top"/>
    </xf>
    <xf numFmtId="0" fontId="17" fillId="2" borderId="0" xfId="0" applyFont="1" applyFill="1" applyAlignment="1">
      <alignment horizontal="right" vertical="center"/>
    </xf>
    <xf numFmtId="0" fontId="31" fillId="2" borderId="16" xfId="0" applyFont="1" applyFill="1" applyBorder="1" applyAlignment="1">
      <alignment horizontal="right" vertical="center"/>
    </xf>
    <xf numFmtId="49" fontId="31" fillId="3" borderId="13" xfId="0" applyNumberFormat="1" applyFont="1" applyFill="1" applyBorder="1" applyAlignment="1" applyProtection="1">
      <alignment horizontal="left" vertical="center" shrinkToFit="1"/>
      <protection locked="0"/>
    </xf>
    <xf numFmtId="0" fontId="31" fillId="3" borderId="13" xfId="0" applyFont="1" applyFill="1" applyBorder="1" applyAlignment="1" applyProtection="1">
      <alignment horizontal="left" vertical="center" shrinkToFit="1"/>
      <protection locked="0"/>
    </xf>
    <xf numFmtId="0" fontId="33" fillId="2" borderId="0" xfId="0" applyFont="1" applyFill="1" applyAlignment="1">
      <alignment vertical="center" shrinkToFit="1"/>
    </xf>
    <xf numFmtId="0" fontId="31" fillId="2" borderId="8" xfId="0" applyFont="1" applyFill="1" applyBorder="1" applyAlignment="1">
      <alignment horizontal="left" vertical="center" indent="1"/>
    </xf>
    <xf numFmtId="0" fontId="41" fillId="2" borderId="0" xfId="0" applyFont="1" applyFill="1" applyAlignment="1">
      <alignment horizontal="right" vertical="center"/>
    </xf>
    <xf numFmtId="0" fontId="30" fillId="0" borderId="8" xfId="0" applyFont="1" applyBorder="1" applyAlignment="1">
      <alignment vertical="center"/>
    </xf>
    <xf numFmtId="0" fontId="37" fillId="0" borderId="8" xfId="0" applyFont="1" applyBorder="1" applyAlignment="1">
      <alignment vertical="center"/>
    </xf>
    <xf numFmtId="0" fontId="31" fillId="3" borderId="18" xfId="0" applyFont="1" applyFill="1" applyBorder="1" applyAlignment="1" applyProtection="1">
      <alignment vertical="center" shrinkToFit="1"/>
      <protection locked="0"/>
    </xf>
    <xf numFmtId="0" fontId="31" fillId="3" borderId="18" xfId="0" applyFont="1" applyFill="1" applyBorder="1" applyAlignment="1" applyProtection="1">
      <alignment horizontal="left" vertical="center" shrinkToFit="1"/>
      <protection locked="0"/>
    </xf>
    <xf numFmtId="49" fontId="31" fillId="4" borderId="18" xfId="0" applyNumberFormat="1" applyFont="1" applyFill="1" applyBorder="1" applyAlignment="1" applyProtection="1">
      <alignment vertical="center" shrinkToFit="1"/>
      <protection locked="0"/>
    </xf>
    <xf numFmtId="178" fontId="31" fillId="3" borderId="18" xfId="0" applyNumberFormat="1" applyFont="1" applyFill="1" applyBorder="1" applyAlignment="1" applyProtection="1">
      <alignment horizontal="center" vertical="center" shrinkToFit="1"/>
      <protection locked="0"/>
    </xf>
    <xf numFmtId="49" fontId="31" fillId="3" borderId="18" xfId="0" applyNumberFormat="1" applyFont="1" applyFill="1" applyBorder="1" applyAlignment="1" applyProtection="1">
      <alignment vertical="center" shrinkToFit="1"/>
      <protection locked="0"/>
    </xf>
    <xf numFmtId="0" fontId="31" fillId="3" borderId="18" xfId="0" applyFont="1" applyFill="1" applyBorder="1" applyAlignment="1" applyProtection="1">
      <alignment horizontal="center" vertical="center" shrinkToFit="1"/>
      <protection locked="0"/>
    </xf>
    <xf numFmtId="177" fontId="31" fillId="3" borderId="18" xfId="0" applyNumberFormat="1" applyFont="1" applyFill="1" applyBorder="1" applyAlignment="1" applyProtection="1">
      <alignment horizontal="center" vertical="center" shrinkToFit="1"/>
      <protection locked="0"/>
    </xf>
    <xf numFmtId="0" fontId="42" fillId="0" borderId="8" xfId="0" applyFont="1" applyBorder="1" applyAlignment="1">
      <alignment vertical="center"/>
    </xf>
    <xf numFmtId="0" fontId="33" fillId="2" borderId="8" xfId="0" applyFont="1" applyFill="1" applyBorder="1" applyAlignment="1">
      <alignment horizontal="left" vertical="center"/>
    </xf>
    <xf numFmtId="0" fontId="31" fillId="2" borderId="0" xfId="0" quotePrefix="1" applyFont="1" applyFill="1" applyAlignment="1">
      <alignment horizontal="center" vertical="center"/>
    </xf>
    <xf numFmtId="0" fontId="30" fillId="2" borderId="8" xfId="0" applyFont="1" applyFill="1" applyBorder="1" applyAlignment="1">
      <alignment horizontal="right" vertical="center"/>
    </xf>
    <xf numFmtId="0" fontId="33" fillId="2" borderId="0" xfId="0" applyFont="1" applyFill="1" applyAlignment="1">
      <alignment horizontal="distributed" vertical="center" shrinkToFit="1"/>
    </xf>
    <xf numFmtId="0" fontId="31" fillId="2" borderId="0" xfId="0" applyFont="1" applyFill="1" applyAlignment="1">
      <alignment horizontal="distributed" vertical="center"/>
    </xf>
    <xf numFmtId="0" fontId="33" fillId="2" borderId="0" xfId="0" applyFont="1" applyFill="1" applyAlignment="1">
      <alignment horizontal="distributed" vertical="center"/>
    </xf>
    <xf numFmtId="0" fontId="33" fillId="2" borderId="8" xfId="0" applyFont="1" applyFill="1" applyBorder="1" applyAlignment="1">
      <alignment horizontal="right" vertical="center" shrinkToFit="1"/>
    </xf>
    <xf numFmtId="0" fontId="33" fillId="2" borderId="8" xfId="0" applyFont="1" applyFill="1" applyBorder="1" applyAlignment="1">
      <alignment horizontal="right" vertical="center"/>
    </xf>
    <xf numFmtId="0" fontId="1" fillId="0" borderId="1" xfId="2" applyFont="1" applyBorder="1">
      <alignment vertical="center"/>
    </xf>
    <xf numFmtId="49" fontId="1" fillId="0" borderId="1" xfId="2" applyNumberFormat="1" applyFont="1" applyBorder="1">
      <alignment vertical="center"/>
    </xf>
    <xf numFmtId="0" fontId="17" fillId="2" borderId="0" xfId="0" applyFont="1" applyFill="1" applyAlignment="1">
      <alignment horizontal="left" vertical="center" wrapText="1"/>
    </xf>
    <xf numFmtId="0" fontId="35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vertical="top" wrapText="1"/>
    </xf>
    <xf numFmtId="0" fontId="17" fillId="2" borderId="0" xfId="0" applyFont="1" applyFill="1" applyAlignment="1">
      <alignment vertical="center" wrapText="1"/>
    </xf>
    <xf numFmtId="0" fontId="30" fillId="2" borderId="0" xfId="0" applyFont="1" applyFill="1" applyAlignment="1">
      <alignment horizontal="center" vertical="center" shrinkToFit="1"/>
    </xf>
    <xf numFmtId="176" fontId="30" fillId="2" borderId="0" xfId="0" applyNumberFormat="1" applyFont="1" applyFill="1" applyAlignment="1">
      <alignment horizontal="center" vertical="center" shrinkToFit="1"/>
    </xf>
    <xf numFmtId="0" fontId="30" fillId="2" borderId="0" xfId="0" applyFont="1" applyFill="1" applyAlignment="1">
      <alignment vertical="top" shrinkToFit="1"/>
    </xf>
    <xf numFmtId="0" fontId="30" fillId="2" borderId="16" xfId="0" applyFont="1" applyFill="1" applyBorder="1" applyAlignment="1">
      <alignment vertical="top" shrinkToFit="1"/>
    </xf>
    <xf numFmtId="0" fontId="30" fillId="2" borderId="0" xfId="0" applyFont="1" applyFill="1" applyAlignment="1">
      <alignment horizontal="left" vertical="center" shrinkToFit="1"/>
    </xf>
    <xf numFmtId="0" fontId="30" fillId="2" borderId="16" xfId="0" applyFont="1" applyFill="1" applyBorder="1" applyAlignment="1">
      <alignment horizontal="left" vertical="center" shrinkToFit="1"/>
    </xf>
    <xf numFmtId="0" fontId="30" fillId="2" borderId="0" xfId="0" applyFont="1" applyFill="1" applyAlignment="1">
      <alignment vertical="center" shrinkToFit="1"/>
    </xf>
    <xf numFmtId="0" fontId="30" fillId="2" borderId="16" xfId="0" applyFont="1" applyFill="1" applyBorder="1" applyAlignment="1">
      <alignment vertical="center" shrinkToFit="1"/>
    </xf>
    <xf numFmtId="0" fontId="31" fillId="2" borderId="22" xfId="0" applyFont="1" applyFill="1" applyBorder="1" applyAlignment="1">
      <alignment vertical="center"/>
    </xf>
    <xf numFmtId="0" fontId="31" fillId="2" borderId="9" xfId="0" applyFont="1" applyFill="1" applyBorder="1" applyAlignment="1">
      <alignment vertical="center"/>
    </xf>
    <xf numFmtId="49" fontId="31" fillId="3" borderId="13" xfId="0" applyNumberFormat="1" applyFont="1" applyFill="1" applyBorder="1" applyAlignment="1" applyProtection="1">
      <alignment vertical="center" shrinkToFit="1"/>
      <protection locked="0"/>
    </xf>
    <xf numFmtId="49" fontId="31" fillId="3" borderId="15" xfId="0" applyNumberFormat="1" applyFont="1" applyFill="1" applyBorder="1" applyAlignment="1" applyProtection="1">
      <alignment vertical="center" shrinkToFit="1"/>
      <protection locked="0"/>
    </xf>
    <xf numFmtId="49" fontId="31" fillId="3" borderId="14" xfId="0" applyNumberFormat="1" applyFont="1" applyFill="1" applyBorder="1" applyAlignment="1" applyProtection="1">
      <alignment vertical="center" shrinkToFit="1"/>
      <protection locked="0"/>
    </xf>
    <xf numFmtId="0" fontId="31" fillId="3" borderId="13" xfId="0" applyFont="1" applyFill="1" applyBorder="1" applyAlignment="1" applyProtection="1">
      <alignment vertical="center" shrinkToFit="1"/>
      <protection locked="0"/>
    </xf>
    <xf numFmtId="0" fontId="31" fillId="3" borderId="14" xfId="0" applyFont="1" applyFill="1" applyBorder="1" applyAlignment="1" applyProtection="1">
      <alignment vertical="center" shrinkToFit="1"/>
      <protection locked="0"/>
    </xf>
    <xf numFmtId="49" fontId="31" fillId="4" borderId="13" xfId="0" applyNumberFormat="1" applyFont="1" applyFill="1" applyBorder="1" applyAlignment="1" applyProtection="1">
      <alignment vertical="center" shrinkToFit="1"/>
      <protection locked="0"/>
    </xf>
    <xf numFmtId="49" fontId="31" fillId="4" borderId="14" xfId="0" applyNumberFormat="1" applyFont="1" applyFill="1" applyBorder="1" applyAlignment="1" applyProtection="1">
      <alignment vertical="center" shrinkToFit="1"/>
      <protection locked="0"/>
    </xf>
    <xf numFmtId="49" fontId="4" fillId="2" borderId="0" xfId="0" applyNumberFormat="1" applyFont="1" applyFill="1" applyAlignment="1">
      <alignment horizontal="left" vertical="center" shrinkToFit="1"/>
    </xf>
    <xf numFmtId="0" fontId="36" fillId="2" borderId="8" xfId="0" applyFont="1" applyFill="1" applyBorder="1" applyAlignment="1">
      <alignment vertical="center" shrinkToFit="1"/>
    </xf>
    <xf numFmtId="0" fontId="36" fillId="2" borderId="0" xfId="0" applyFont="1" applyFill="1" applyAlignment="1">
      <alignment vertical="center" shrinkToFit="1"/>
    </xf>
    <xf numFmtId="0" fontId="6" fillId="2" borderId="0" xfId="0" applyFont="1" applyFill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33" fillId="2" borderId="3" xfId="0" applyFont="1" applyFill="1" applyBorder="1" applyAlignment="1">
      <alignment vertical="center" shrinkToFit="1"/>
    </xf>
    <xf numFmtId="0" fontId="33" fillId="2" borderId="4" xfId="0" applyFont="1" applyFill="1" applyBorder="1" applyAlignment="1">
      <alignment vertical="center" shrinkToFit="1"/>
    </xf>
    <xf numFmtId="0" fontId="34" fillId="2" borderId="0" xfId="0" applyFont="1" applyFill="1" applyAlignment="1">
      <alignment vertical="top" wrapText="1" shrinkToFit="1"/>
    </xf>
    <xf numFmtId="0" fontId="34" fillId="2" borderId="9" xfId="0" applyFont="1" applyFill="1" applyBorder="1" applyAlignment="1">
      <alignment vertical="top" wrapText="1" shrinkToFit="1"/>
    </xf>
    <xf numFmtId="0" fontId="34" fillId="2" borderId="6" xfId="0" applyFont="1" applyFill="1" applyBorder="1" applyAlignment="1">
      <alignment vertical="top" wrapText="1" shrinkToFit="1"/>
    </xf>
    <xf numFmtId="0" fontId="34" fillId="2" borderId="7" xfId="0" applyFont="1" applyFill="1" applyBorder="1" applyAlignment="1">
      <alignment vertical="top" wrapText="1" shrinkToFit="1"/>
    </xf>
    <xf numFmtId="0" fontId="33" fillId="2" borderId="2" xfId="0" applyFont="1" applyFill="1" applyBorder="1" applyAlignment="1">
      <alignment horizontal="center" vertical="center" wrapText="1" shrinkToFit="1"/>
    </xf>
    <xf numFmtId="0" fontId="33" fillId="2" borderId="3" xfId="0" applyFont="1" applyFill="1" applyBorder="1" applyAlignment="1">
      <alignment horizontal="center" vertical="center" wrapText="1" shrinkToFit="1"/>
    </xf>
    <xf numFmtId="0" fontId="33" fillId="2" borderId="8" xfId="0" applyFont="1" applyFill="1" applyBorder="1" applyAlignment="1">
      <alignment horizontal="center" vertical="center" wrapText="1" shrinkToFit="1"/>
    </xf>
    <xf numFmtId="0" fontId="33" fillId="2" borderId="0" xfId="0" applyFont="1" applyFill="1" applyAlignment="1">
      <alignment horizontal="center" vertical="center" wrapText="1" shrinkToFit="1"/>
    </xf>
    <xf numFmtId="0" fontId="33" fillId="2" borderId="5" xfId="0" applyFont="1" applyFill="1" applyBorder="1" applyAlignment="1">
      <alignment horizontal="center" vertical="center" wrapText="1" shrinkToFit="1"/>
    </xf>
    <xf numFmtId="0" fontId="33" fillId="2" borderId="6" xfId="0" applyFont="1" applyFill="1" applyBorder="1" applyAlignment="1">
      <alignment horizontal="center" vertical="center" wrapText="1" shrinkToFit="1"/>
    </xf>
    <xf numFmtId="0" fontId="33" fillId="2" borderId="2" xfId="0" applyFont="1" applyFill="1" applyBorder="1" applyAlignment="1">
      <alignment horizontal="center" vertical="center" shrinkToFit="1"/>
    </xf>
    <xf numFmtId="0" fontId="33" fillId="2" borderId="3" xfId="0" applyFont="1" applyFill="1" applyBorder="1" applyAlignment="1">
      <alignment horizontal="center" vertical="center" shrinkToFit="1"/>
    </xf>
    <xf numFmtId="0" fontId="33" fillId="2" borderId="4" xfId="0" applyFont="1" applyFill="1" applyBorder="1" applyAlignment="1">
      <alignment horizontal="center" vertical="center" shrinkToFit="1"/>
    </xf>
    <xf numFmtId="0" fontId="33" fillId="2" borderId="8" xfId="0" applyFont="1" applyFill="1" applyBorder="1" applyAlignment="1">
      <alignment horizontal="center" vertical="center" shrinkToFit="1"/>
    </xf>
    <xf numFmtId="0" fontId="33" fillId="2" borderId="0" xfId="0" applyFont="1" applyFill="1" applyAlignment="1">
      <alignment horizontal="center" vertical="center" shrinkToFit="1"/>
    </xf>
    <xf numFmtId="0" fontId="33" fillId="2" borderId="9" xfId="0" applyFont="1" applyFill="1" applyBorder="1" applyAlignment="1">
      <alignment horizontal="center" vertical="center" shrinkToFit="1"/>
    </xf>
    <xf numFmtId="0" fontId="33" fillId="2" borderId="5" xfId="0" applyFont="1" applyFill="1" applyBorder="1" applyAlignment="1">
      <alignment horizontal="center" vertical="center" shrinkToFit="1"/>
    </xf>
    <xf numFmtId="0" fontId="33" fillId="2" borderId="6" xfId="0" applyFont="1" applyFill="1" applyBorder="1" applyAlignment="1">
      <alignment horizontal="center" vertical="center" shrinkToFit="1"/>
    </xf>
    <xf numFmtId="0" fontId="33" fillId="2" borderId="7" xfId="0" applyFont="1" applyFill="1" applyBorder="1" applyAlignment="1">
      <alignment horizontal="center" vertical="center" shrinkToFit="1"/>
    </xf>
    <xf numFmtId="0" fontId="32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vertical="top" shrinkToFit="1"/>
    </xf>
    <xf numFmtId="0" fontId="4" fillId="2" borderId="0" xfId="0" applyFont="1" applyFill="1" applyAlignment="1">
      <alignment vertical="top" wrapText="1"/>
    </xf>
    <xf numFmtId="0" fontId="32" fillId="2" borderId="0" xfId="0" applyFont="1" applyFill="1" applyAlignment="1">
      <alignment horizontal="left" vertical="center" shrinkToFit="1"/>
    </xf>
    <xf numFmtId="49" fontId="31" fillId="3" borderId="13" xfId="0" applyNumberFormat="1" applyFont="1" applyFill="1" applyBorder="1" applyAlignment="1" applyProtection="1">
      <alignment horizontal="left" vertical="center" shrinkToFit="1"/>
      <protection locked="0"/>
    </xf>
    <xf numFmtId="49" fontId="31" fillId="3" borderId="14" xfId="0" applyNumberFormat="1" applyFont="1" applyFill="1" applyBorder="1" applyAlignment="1" applyProtection="1">
      <alignment horizontal="left" vertical="center" shrinkToFit="1"/>
      <protection locked="0"/>
    </xf>
    <xf numFmtId="49" fontId="31" fillId="4" borderId="13" xfId="0" applyNumberFormat="1" applyFont="1" applyFill="1" applyBorder="1" applyAlignment="1" applyProtection="1">
      <alignment horizontal="left" vertical="center" shrinkToFit="1"/>
      <protection locked="0"/>
    </xf>
    <xf numFmtId="49" fontId="31" fillId="4" borderId="14" xfId="0" applyNumberFormat="1" applyFont="1" applyFill="1" applyBorder="1" applyAlignment="1" applyProtection="1">
      <alignment horizontal="left" vertical="center" shrinkToFit="1"/>
      <protection locked="0"/>
    </xf>
    <xf numFmtId="0" fontId="31" fillId="4" borderId="19" xfId="0" applyFont="1" applyFill="1" applyBorder="1" applyAlignment="1" applyProtection="1">
      <alignment vertical="center"/>
      <protection locked="0"/>
    </xf>
    <xf numFmtId="0" fontId="31" fillId="4" borderId="20" xfId="0" applyFont="1" applyFill="1" applyBorder="1" applyAlignment="1" applyProtection="1">
      <alignment vertical="center"/>
      <protection locked="0"/>
    </xf>
    <xf numFmtId="0" fontId="31" fillId="4" borderId="21" xfId="0" applyFont="1" applyFill="1" applyBorder="1" applyAlignment="1" applyProtection="1">
      <alignment vertical="center"/>
      <protection locked="0"/>
    </xf>
    <xf numFmtId="0" fontId="31" fillId="4" borderId="17" xfId="0" applyFont="1" applyFill="1" applyBorder="1" applyAlignment="1" applyProtection="1">
      <alignment vertical="center"/>
      <protection locked="0"/>
    </xf>
    <xf numFmtId="0" fontId="45" fillId="2" borderId="0" xfId="0" applyFont="1" applyFill="1" applyAlignment="1">
      <alignment vertical="center"/>
    </xf>
  </cellXfs>
  <cellStyles count="5">
    <cellStyle name="桁区切り" xfId="3" builtinId="6"/>
    <cellStyle name="標準" xfId="0" builtinId="0"/>
    <cellStyle name="標準 2" xfId="1" xr:uid="{00000000-0005-0000-0000-000001000000}"/>
    <cellStyle name="標準 3" xfId="4" xr:uid="{70433FA7-085A-4F02-8458-2B69405C55E1}"/>
    <cellStyle name="標準 4" xfId="2" xr:uid="{00000000-0005-0000-0000-000002000000}"/>
  </cellStyles>
  <dxfs count="8">
    <dxf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theme="0"/>
        </patternFill>
      </fill>
    </dxf>
    <dxf>
      <fill>
        <patternFill>
          <bgColor rgb="FFFF99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CCCCFF"/>
      <color rgb="FFFFFF99"/>
      <color rgb="FFFF9999"/>
      <color rgb="FFFF99CC"/>
      <color rgb="FFA0A0A0"/>
      <color rgb="FFCCFF99"/>
      <color rgb="FFFFCCFF"/>
      <color rgb="FFFF6699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543396</xdr:colOff>
      <xdr:row>66</xdr:row>
      <xdr:rowOff>139489</xdr:rowOff>
    </xdr:from>
    <xdr:to>
      <xdr:col>42</xdr:col>
      <xdr:colOff>439256</xdr:colOff>
      <xdr:row>68</xdr:row>
      <xdr:rowOff>93980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18475796" y="13347489"/>
          <a:ext cx="1762760" cy="310091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35</xdr:col>
      <xdr:colOff>173434</xdr:colOff>
      <xdr:row>0</xdr:row>
      <xdr:rowOff>11624</xdr:rowOff>
    </xdr:from>
    <xdr:to>
      <xdr:col>46</xdr:col>
      <xdr:colOff>621454</xdr:colOff>
      <xdr:row>38</xdr:row>
      <xdr:rowOff>9602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774CA037-8B33-8885-A382-9E8C46BE7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22291" y="11624"/>
          <a:ext cx="7931949" cy="7822085"/>
        </a:xfrm>
        <a:prstGeom prst="rect">
          <a:avLst/>
        </a:prstGeom>
      </xdr:spPr>
    </xdr:pic>
    <xdr:clientData/>
  </xdr:twoCellAnchor>
  <xdr:twoCellAnchor editAs="absolute">
    <xdr:from>
      <xdr:col>36</xdr:col>
      <xdr:colOff>95695</xdr:colOff>
      <xdr:row>3</xdr:row>
      <xdr:rowOff>4628</xdr:rowOff>
    </xdr:from>
    <xdr:to>
      <xdr:col>46</xdr:col>
      <xdr:colOff>78096</xdr:colOff>
      <xdr:row>32</xdr:row>
      <xdr:rowOff>98988</xdr:rowOff>
    </xdr:to>
    <xdr:grpSp>
      <xdr:nvGrpSpPr>
        <xdr:cNvPr id="73" name="グループ化 72">
          <a:extLst>
            <a:ext uri="{FF2B5EF4-FFF2-40B4-BE49-F238E27FC236}">
              <a16:creationId xmlns:a16="http://schemas.microsoft.com/office/drawing/2014/main" id="{958F0C8A-FD77-781F-8589-3B8AB7455BF7}"/>
            </a:ext>
          </a:extLst>
        </xdr:cNvPr>
        <xdr:cNvGrpSpPr/>
      </xdr:nvGrpSpPr>
      <xdr:grpSpPr>
        <a:xfrm>
          <a:off x="16050070" y="671378"/>
          <a:ext cx="6840401" cy="5895085"/>
          <a:chOff x="17178330" y="543103"/>
          <a:chExt cx="6079658" cy="6342642"/>
        </a:xfrm>
      </xdr:grpSpPr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19766586" y="4714076"/>
            <a:ext cx="712338" cy="227992"/>
          </a:xfrm>
          <a:prstGeom prst="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5" name="正方形/長方形 24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/>
        </xdr:nvSpPr>
        <xdr:spPr>
          <a:xfrm>
            <a:off x="19548294" y="4934795"/>
            <a:ext cx="1663809" cy="229528"/>
          </a:xfrm>
          <a:prstGeom prst="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6" name="正方形/長方形 25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SpPr/>
        </xdr:nvSpPr>
        <xdr:spPr>
          <a:xfrm>
            <a:off x="21684497" y="957004"/>
            <a:ext cx="1468230" cy="227992"/>
          </a:xfrm>
          <a:prstGeom prst="rect">
            <a:avLst/>
          </a:prstGeom>
          <a:noFill/>
          <a:ln>
            <a:solidFill>
              <a:srgbClr val="00B05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59" name="テキスト ボックス 58">
            <a:extLst>
              <a:ext uri="{FF2B5EF4-FFF2-40B4-BE49-F238E27FC236}">
                <a16:creationId xmlns:a16="http://schemas.microsoft.com/office/drawing/2014/main" id="{00000000-0008-0000-0100-00003B000000}"/>
              </a:ext>
            </a:extLst>
          </xdr:cNvPr>
          <xdr:cNvSpPr txBox="1"/>
        </xdr:nvSpPr>
        <xdr:spPr>
          <a:xfrm>
            <a:off x="17178330" y="2193567"/>
            <a:ext cx="5739422" cy="19235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6000" b="1" cap="none" spc="50">
                <a:ln w="9525" cmpd="sng">
                  <a:solidFill>
                    <a:schemeClr val="bg1"/>
                  </a:solidFill>
                  <a:prstDash val="solid"/>
                </a:ln>
                <a:solidFill>
                  <a:srgbClr val="002060">
                    <a:alpha val="94000"/>
                  </a:srgbClr>
                </a:solidFill>
                <a:effectLst>
                  <a:glow rad="38100">
                    <a:schemeClr val="bg1"/>
                  </a:glow>
                </a:effectLst>
              </a:rPr>
              <a:t>様式第</a:t>
            </a:r>
            <a:r>
              <a:rPr kumimoji="1" lang="en-US" altLang="ja-JP" sz="6000" b="1" cap="none" spc="50">
                <a:ln w="9525" cmpd="sng">
                  <a:solidFill>
                    <a:schemeClr val="bg1"/>
                  </a:solidFill>
                  <a:prstDash val="solid"/>
                </a:ln>
                <a:solidFill>
                  <a:srgbClr val="002060">
                    <a:alpha val="94000"/>
                  </a:srgbClr>
                </a:solidFill>
                <a:effectLst>
                  <a:glow rad="38100">
                    <a:schemeClr val="bg1"/>
                  </a:glow>
                </a:effectLst>
              </a:rPr>
              <a:t>11</a:t>
            </a:r>
            <a:endParaRPr kumimoji="1" lang="ja-JP" altLang="en-US" sz="6000" b="1" cap="none" spc="50">
              <a:ln w="9525" cmpd="sng">
                <a:solidFill>
                  <a:schemeClr val="bg1"/>
                </a:solidFill>
                <a:prstDash val="solid"/>
              </a:ln>
              <a:solidFill>
                <a:srgbClr val="002060">
                  <a:alpha val="94000"/>
                </a:srgbClr>
              </a:solidFill>
              <a:effectLst>
                <a:glow rad="38100">
                  <a:schemeClr val="bg1"/>
                </a:glow>
              </a:effectLst>
            </a:endParaRPr>
          </a:p>
        </xdr:txBody>
      </xdr:sp>
      <xdr:sp macro="" textlink="">
        <xdr:nvSpPr>
          <xdr:cNvPr id="53" name="正方形/長方形 52">
            <a:extLst>
              <a:ext uri="{FF2B5EF4-FFF2-40B4-BE49-F238E27FC236}">
                <a16:creationId xmlns:a16="http://schemas.microsoft.com/office/drawing/2014/main" id="{6B002CC9-AA22-4190-B8C6-428280B11223}"/>
              </a:ext>
            </a:extLst>
          </xdr:cNvPr>
          <xdr:cNvSpPr/>
        </xdr:nvSpPr>
        <xdr:spPr>
          <a:xfrm>
            <a:off x="22278129" y="700312"/>
            <a:ext cx="727025" cy="227992"/>
          </a:xfrm>
          <a:prstGeom prst="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67" name="テキスト ボックス 66">
            <a:extLst>
              <a:ext uri="{FF2B5EF4-FFF2-40B4-BE49-F238E27FC236}">
                <a16:creationId xmlns:a16="http://schemas.microsoft.com/office/drawing/2014/main" id="{A19C0616-72DD-2BF2-A5EE-52A9F5DCDA49}"/>
              </a:ext>
            </a:extLst>
          </xdr:cNvPr>
          <xdr:cNvSpPr txBox="1"/>
        </xdr:nvSpPr>
        <xdr:spPr>
          <a:xfrm>
            <a:off x="19996201" y="543103"/>
            <a:ext cx="1781450" cy="4734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800" b="1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③額の確定番号</a:t>
            </a:r>
          </a:p>
        </xdr:txBody>
      </xdr:sp>
      <xdr:sp macro="" textlink="">
        <xdr:nvSpPr>
          <xdr:cNvPr id="68" name="テキスト ボックス 67">
            <a:extLst>
              <a:ext uri="{FF2B5EF4-FFF2-40B4-BE49-F238E27FC236}">
                <a16:creationId xmlns:a16="http://schemas.microsoft.com/office/drawing/2014/main" id="{FAC8813F-B360-46F4-A6D2-EECAAA94FA2A}"/>
              </a:ext>
            </a:extLst>
          </xdr:cNvPr>
          <xdr:cNvSpPr txBox="1"/>
        </xdr:nvSpPr>
        <xdr:spPr>
          <a:xfrm>
            <a:off x="21226663" y="4548879"/>
            <a:ext cx="1800493" cy="4734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800" b="1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①交付決定番号</a:t>
            </a:r>
          </a:p>
        </xdr:txBody>
      </xdr:sp>
      <xdr:sp macro="" textlink="">
        <xdr:nvSpPr>
          <xdr:cNvPr id="69" name="テキスト ボックス 68">
            <a:extLst>
              <a:ext uri="{FF2B5EF4-FFF2-40B4-BE49-F238E27FC236}">
                <a16:creationId xmlns:a16="http://schemas.microsoft.com/office/drawing/2014/main" id="{6EF5FC0E-5981-4552-BC62-4C848F2E6B81}"/>
              </a:ext>
            </a:extLst>
          </xdr:cNvPr>
          <xdr:cNvSpPr txBox="1"/>
        </xdr:nvSpPr>
        <xdr:spPr>
          <a:xfrm>
            <a:off x="21226663" y="4833711"/>
            <a:ext cx="2031325" cy="4734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800" b="1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②交付決定年月日</a:t>
            </a:r>
          </a:p>
        </xdr:txBody>
      </xdr:sp>
      <xdr:sp macro="" textlink="">
        <xdr:nvSpPr>
          <xdr:cNvPr id="70" name="テキスト ボックス 69">
            <a:extLst>
              <a:ext uri="{FF2B5EF4-FFF2-40B4-BE49-F238E27FC236}">
                <a16:creationId xmlns:a16="http://schemas.microsoft.com/office/drawing/2014/main" id="{4AE5F8BC-626F-4DAE-9670-D3BA7D39CF79}"/>
              </a:ext>
            </a:extLst>
          </xdr:cNvPr>
          <xdr:cNvSpPr txBox="1"/>
        </xdr:nvSpPr>
        <xdr:spPr>
          <a:xfrm>
            <a:off x="19996201" y="810229"/>
            <a:ext cx="1395093" cy="50940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800" b="1">
                <a:solidFill>
                  <a:srgbClr val="00B05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④確定年月日</a:t>
            </a:r>
          </a:p>
        </xdr:txBody>
      </xdr:sp>
      <xdr:sp macro="" textlink="">
        <xdr:nvSpPr>
          <xdr:cNvPr id="71" name="正方形/長方形 70">
            <a:extLst>
              <a:ext uri="{FF2B5EF4-FFF2-40B4-BE49-F238E27FC236}">
                <a16:creationId xmlns:a16="http://schemas.microsoft.com/office/drawing/2014/main" id="{4DF72A86-8DD5-459F-BA6C-708B19208891}"/>
              </a:ext>
            </a:extLst>
          </xdr:cNvPr>
          <xdr:cNvSpPr/>
        </xdr:nvSpPr>
        <xdr:spPr>
          <a:xfrm>
            <a:off x="19819231" y="6512791"/>
            <a:ext cx="1218879" cy="256202"/>
          </a:xfrm>
          <a:prstGeom prst="rect">
            <a:avLst/>
          </a:prstGeom>
          <a:noFill/>
          <a:ln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2" name="テキスト ボックス 71">
            <a:extLst>
              <a:ext uri="{FF2B5EF4-FFF2-40B4-BE49-F238E27FC236}">
                <a16:creationId xmlns:a16="http://schemas.microsoft.com/office/drawing/2014/main" id="{EB86E1A0-6811-422D-8FFE-65F4EA70157F}"/>
              </a:ext>
            </a:extLst>
          </xdr:cNvPr>
          <xdr:cNvSpPr txBox="1"/>
        </xdr:nvSpPr>
        <xdr:spPr>
          <a:xfrm>
            <a:off x="21226662" y="6376336"/>
            <a:ext cx="1805415" cy="5094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800" b="1">
                <a:solidFill>
                  <a:srgbClr val="0070C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⑤精算払請求金額</a:t>
            </a:r>
          </a:p>
        </xdr:txBody>
      </xdr:sp>
    </xdr:grpSp>
    <xdr:clientData/>
  </xdr:twoCellAnchor>
  <xdr:twoCellAnchor>
    <xdr:from>
      <xdr:col>33</xdr:col>
      <xdr:colOff>942974</xdr:colOff>
      <xdr:row>23</xdr:row>
      <xdr:rowOff>95251</xdr:rowOff>
    </xdr:from>
    <xdr:to>
      <xdr:col>37</xdr:col>
      <xdr:colOff>314322</xdr:colOff>
      <xdr:row>28</xdr:row>
      <xdr:rowOff>104775</xdr:rowOff>
    </xdr:to>
    <xdr:cxnSp macro="">
      <xdr:nvCxnSpPr>
        <xdr:cNvPr id="3" name="コネクタ: カギ線 2">
          <a:extLst>
            <a:ext uri="{FF2B5EF4-FFF2-40B4-BE49-F238E27FC236}">
              <a16:creationId xmlns:a16="http://schemas.microsoft.com/office/drawing/2014/main" id="{4A175CEF-2E78-9C13-F55F-359A07245884}"/>
            </a:ext>
          </a:extLst>
        </xdr:cNvPr>
        <xdr:cNvCxnSpPr>
          <a:stCxn id="29" idx="2"/>
        </xdr:cNvCxnSpPr>
      </xdr:nvCxnSpPr>
      <xdr:spPr>
        <a:xfrm rot="10800000" flipH="1">
          <a:off x="12822010" y="4857751"/>
          <a:ext cx="4201883" cy="1030060"/>
        </a:xfrm>
        <a:prstGeom prst="bentConnector3">
          <a:avLst>
            <a:gd name="adj1" fmla="val 75842"/>
          </a:avLst>
        </a:prstGeom>
        <a:ln w="28575">
          <a:solidFill>
            <a:srgbClr val="FF0000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108857</xdr:colOff>
      <xdr:row>5</xdr:row>
      <xdr:rowOff>91162</xdr:rowOff>
    </xdr:from>
    <xdr:to>
      <xdr:col>40</xdr:col>
      <xdr:colOff>490933</xdr:colOff>
      <xdr:row>31</xdr:row>
      <xdr:rowOff>108857</xdr:rowOff>
    </xdr:to>
    <xdr:cxnSp macro="">
      <xdr:nvCxnSpPr>
        <xdr:cNvPr id="7" name="コネクタ: カギ線 6">
          <a:extLst>
            <a:ext uri="{FF2B5EF4-FFF2-40B4-BE49-F238E27FC236}">
              <a16:creationId xmlns:a16="http://schemas.microsoft.com/office/drawing/2014/main" id="{68C8FD3D-8225-4500-88BB-926DC353419A}"/>
            </a:ext>
          </a:extLst>
        </xdr:cNvPr>
        <xdr:cNvCxnSpPr>
          <a:endCxn id="70" idx="1"/>
        </xdr:cNvCxnSpPr>
      </xdr:nvCxnSpPr>
      <xdr:spPr>
        <a:xfrm flipV="1">
          <a:off x="9552214" y="1179733"/>
          <a:ext cx="9689362" cy="5324481"/>
        </a:xfrm>
        <a:prstGeom prst="bentConnector3">
          <a:avLst>
            <a:gd name="adj1" fmla="val 50000"/>
          </a:avLst>
        </a:prstGeom>
        <a:ln w="28575">
          <a:solidFill>
            <a:srgbClr val="00B050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114300</xdr:colOff>
      <xdr:row>31</xdr:row>
      <xdr:rowOff>190500</xdr:rowOff>
    </xdr:from>
    <xdr:to>
      <xdr:col>41</xdr:col>
      <xdr:colOff>323748</xdr:colOff>
      <xdr:row>33</xdr:row>
      <xdr:rowOff>85725</xdr:rowOff>
    </xdr:to>
    <xdr:cxnSp macro="">
      <xdr:nvCxnSpPr>
        <xdr:cNvPr id="8" name="コネクタ: カギ線 7">
          <a:extLst>
            <a:ext uri="{FF2B5EF4-FFF2-40B4-BE49-F238E27FC236}">
              <a16:creationId xmlns:a16="http://schemas.microsoft.com/office/drawing/2014/main" id="{EF55987B-18F2-41A5-B3D8-F4F6017ED865}"/>
            </a:ext>
          </a:extLst>
        </xdr:cNvPr>
        <xdr:cNvCxnSpPr>
          <a:endCxn id="71" idx="2"/>
        </xdr:cNvCxnSpPr>
      </xdr:nvCxnSpPr>
      <xdr:spPr>
        <a:xfrm flipV="1">
          <a:off x="9496425" y="6457950"/>
          <a:ext cx="10210698" cy="295275"/>
        </a:xfrm>
        <a:prstGeom prst="bentConnector2">
          <a:avLst/>
        </a:prstGeom>
        <a:ln w="28575">
          <a:solidFill>
            <a:srgbClr val="0070C0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657225</xdr:colOff>
      <xdr:row>26</xdr:row>
      <xdr:rowOff>180975</xdr:rowOff>
    </xdr:from>
    <xdr:to>
      <xdr:col>33</xdr:col>
      <xdr:colOff>942975</xdr:colOff>
      <xdr:row>30</xdr:row>
      <xdr:rowOff>28575</xdr:rowOff>
    </xdr:to>
    <xdr:sp macro="" textlink="">
      <xdr:nvSpPr>
        <xdr:cNvPr id="29" name="右大かっこ 28">
          <a:extLst>
            <a:ext uri="{FF2B5EF4-FFF2-40B4-BE49-F238E27FC236}">
              <a16:creationId xmlns:a16="http://schemas.microsoft.com/office/drawing/2014/main" id="{78B34C0B-D792-EB4A-AFED-84B04531EBDB}"/>
            </a:ext>
          </a:extLst>
        </xdr:cNvPr>
        <xdr:cNvSpPr/>
      </xdr:nvSpPr>
      <xdr:spPr>
        <a:xfrm>
          <a:off x="12496800" y="5648325"/>
          <a:ext cx="285750" cy="647700"/>
        </a:xfrm>
        <a:prstGeom prst="rightBracket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N12"/>
  <sheetViews>
    <sheetView zoomScaleNormal="100" workbookViewId="0">
      <selection sqref="A1:N1"/>
    </sheetView>
  </sheetViews>
  <sheetFormatPr defaultColWidth="9" defaultRowHeight="13.5"/>
  <cols>
    <col min="1" max="1" width="3.25" style="41" customWidth="1"/>
    <col min="2" max="2" width="9" style="41"/>
    <col min="3" max="3" width="6.875" style="41" customWidth="1"/>
    <col min="4" max="10" width="9" style="41"/>
    <col min="11" max="12" width="9" style="41" customWidth="1"/>
    <col min="13" max="13" width="9" style="41"/>
    <col min="14" max="14" width="4.25" style="41" customWidth="1"/>
    <col min="15" max="16384" width="9" style="41"/>
  </cols>
  <sheetData>
    <row r="1" spans="1:14" ht="103.5" customHeight="1">
      <c r="A1" s="116" t="s">
        <v>131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3" spans="1:14" ht="79.5" customHeight="1">
      <c r="A3" s="115" t="s">
        <v>132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4" ht="14.25" customHeight="1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</row>
    <row r="5" spans="1:14" ht="21" customHeight="1">
      <c r="A5" s="88" t="s">
        <v>133</v>
      </c>
      <c r="B5" s="118" t="s">
        <v>135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4" s="42" customFormat="1" ht="14.25">
      <c r="B6" s="42" t="s">
        <v>82</v>
      </c>
    </row>
    <row r="7" spans="1:14" s="42" customFormat="1" ht="14.25">
      <c r="B7" s="42" t="s">
        <v>83</v>
      </c>
    </row>
    <row r="8" spans="1:14" s="42" customFormat="1" ht="20.25" customHeight="1"/>
    <row r="9" spans="1:14" ht="66.75" customHeight="1">
      <c r="A9" s="87" t="s">
        <v>133</v>
      </c>
      <c r="B9" s="117" t="s">
        <v>134</v>
      </c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</row>
    <row r="10" spans="1:14" ht="13.5" customHeight="1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</row>
    <row r="11" spans="1:14" ht="13.5" customHeight="1">
      <c r="A11" s="86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</row>
    <row r="12" spans="1:14" ht="13.5" customHeight="1">
      <c r="A12" s="86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</row>
  </sheetData>
  <sheetProtection algorithmName="SHA-512" hashValue="Kc+ISVYLus91Fb+2Jl2mhDAbB3mhb+6nSyEPvvFqvBQW/09mzELrcKC/fiauibr8+Zx2mU73MKqPC6PMEGIw1w==" saltValue="W6F6Kdx2fznW9qYA7eSJrA==" spinCount="100000" sheet="1" objects="1" scenarios="1" selectLockedCells="1"/>
  <mergeCells count="5">
    <mergeCell ref="A4:N4"/>
    <mergeCell ref="A1:N1"/>
    <mergeCell ref="A3:N3"/>
    <mergeCell ref="B9:N9"/>
    <mergeCell ref="B5:N5"/>
  </mergeCells>
  <phoneticPr fontId="5"/>
  <pageMargins left="0.7" right="0.7" top="0.75" bottom="0.75" header="0.3" footer="0.3"/>
  <pageSetup paperSize="9" scale="78" fitToHeight="0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L54"/>
  <sheetViews>
    <sheetView showGridLines="0" tabSelected="1" topLeftCell="D1" zoomScaleNormal="100" zoomScaleSheetLayoutView="100" workbookViewId="0">
      <selection activeCell="AD3" sqref="AD3"/>
    </sheetView>
  </sheetViews>
  <sheetFormatPr defaultColWidth="9" defaultRowHeight="15"/>
  <cols>
    <col min="1" max="1" width="0.375" style="16" customWidth="1"/>
    <col min="2" max="2" width="0.875" style="38" customWidth="1"/>
    <col min="3" max="3" width="2.125" style="38" customWidth="1"/>
    <col min="4" max="4" width="5.875" style="38" customWidth="1"/>
    <col min="5" max="5" width="3.375" style="38" customWidth="1"/>
    <col min="6" max="6" width="8.125" style="38" customWidth="1"/>
    <col min="7" max="7" width="4.375" style="38" customWidth="1"/>
    <col min="8" max="8" width="2.625" style="38" customWidth="1"/>
    <col min="9" max="9" width="3.875" style="38" customWidth="1"/>
    <col min="10" max="10" width="1.625" style="38" customWidth="1"/>
    <col min="11" max="11" width="2.375" style="38" customWidth="1"/>
    <col min="12" max="12" width="2.75" style="38" customWidth="1"/>
    <col min="13" max="13" width="1.625" style="38" customWidth="1"/>
    <col min="14" max="14" width="5.625" style="38" customWidth="1"/>
    <col min="15" max="15" width="3.75" style="38" customWidth="1"/>
    <col min="16" max="16" width="5.625" style="38" customWidth="1"/>
    <col min="17" max="17" width="3.75" style="38" customWidth="1"/>
    <col min="18" max="18" width="2.5" style="38" customWidth="1"/>
    <col min="19" max="20" width="3.75" style="38" customWidth="1"/>
    <col min="21" max="21" width="5.625" style="38" customWidth="1"/>
    <col min="22" max="22" width="3.75" style="38" customWidth="1"/>
    <col min="23" max="23" width="5.625" style="38" customWidth="1"/>
    <col min="24" max="24" width="3.75" style="38" customWidth="1"/>
    <col min="25" max="25" width="0.875" style="38" customWidth="1"/>
    <col min="26" max="26" width="1.625" style="38" customWidth="1"/>
    <col min="27" max="27" width="3.375" style="74" customWidth="1"/>
    <col min="28" max="28" width="11.625" style="74" customWidth="1"/>
    <col min="29" max="29" width="2.5" style="74" customWidth="1"/>
    <col min="30" max="31" width="15.625" style="74" customWidth="1"/>
    <col min="32" max="32" width="4.625" style="74" customWidth="1"/>
    <col min="33" max="33" width="11.625" style="74" customWidth="1"/>
    <col min="34" max="34" width="15.625" style="74" customWidth="1"/>
    <col min="35" max="35" width="29.75" style="74" customWidth="1"/>
    <col min="36" max="16384" width="9" style="16"/>
  </cols>
  <sheetData>
    <row r="1" spans="1:38" ht="21">
      <c r="A1" s="14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75" t="s">
        <v>84</v>
      </c>
      <c r="AB1" s="52"/>
      <c r="AC1" s="52"/>
      <c r="AD1" s="52"/>
      <c r="AE1" s="52"/>
      <c r="AF1" s="52"/>
      <c r="AG1" s="52"/>
      <c r="AH1" s="52"/>
      <c r="AI1" s="53"/>
    </row>
    <row r="2" spans="1:38" ht="15.95" customHeight="1" thickBot="1">
      <c r="A2" s="14"/>
      <c r="B2" s="15"/>
      <c r="C2" s="26" t="s">
        <v>78</v>
      </c>
      <c r="D2" s="26"/>
      <c r="E2" s="26"/>
      <c r="F2" s="26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76" t="s">
        <v>166</v>
      </c>
      <c r="AB2" s="55"/>
      <c r="AC2" s="55"/>
      <c r="AD2" s="55"/>
      <c r="AE2" s="55"/>
      <c r="AF2" s="55"/>
      <c r="AG2" s="55"/>
      <c r="AH2" s="55"/>
      <c r="AI2" s="56"/>
    </row>
    <row r="3" spans="1:38" ht="15.95" customHeight="1" thickBot="1">
      <c r="A3" s="14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5"/>
      <c r="S3" s="15"/>
      <c r="T3" s="20" t="s">
        <v>0</v>
      </c>
      <c r="U3" s="119" t="str">
        <f>IFERROR(IF(AD3&amp;AD5&lt;&gt;"",反映シート!$C$3,""),"")</f>
        <v/>
      </c>
      <c r="V3" s="119"/>
      <c r="W3" s="119"/>
      <c r="X3" s="20" t="s">
        <v>1</v>
      </c>
      <c r="Y3" s="15"/>
      <c r="Z3" s="17"/>
      <c r="AA3" s="77"/>
      <c r="AB3" s="60"/>
      <c r="AC3" s="60"/>
      <c r="AD3" s="99"/>
      <c r="AE3" s="55"/>
      <c r="AF3" s="55"/>
      <c r="AG3" s="55"/>
      <c r="AH3" s="55"/>
      <c r="AI3" s="56"/>
    </row>
    <row r="4" spans="1:38" ht="15.95" customHeight="1" thickBot="1">
      <c r="A4" s="14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8" t="s">
        <v>2</v>
      </c>
      <c r="R4" s="119" t="str">
        <f>IFERROR(TEXT(DATESTRING(反映シート!$C$4),"e"),"")</f>
        <v/>
      </c>
      <c r="S4" s="119"/>
      <c r="T4" s="20" t="s">
        <v>3</v>
      </c>
      <c r="U4" s="19" t="str">
        <f>IFERROR(MONTH(反映シート!$C$4),"")</f>
        <v/>
      </c>
      <c r="V4" s="20" t="s">
        <v>4</v>
      </c>
      <c r="W4" s="19" t="str">
        <f>IFERROR(DAY(反映シート!$C$4),"")</f>
        <v/>
      </c>
      <c r="X4" s="20" t="s">
        <v>5</v>
      </c>
      <c r="Y4" s="15"/>
      <c r="Z4" s="17"/>
      <c r="AA4" s="76" t="s">
        <v>167</v>
      </c>
      <c r="AB4" s="55"/>
      <c r="AC4" s="55"/>
      <c r="AD4" s="55"/>
      <c r="AE4" s="55"/>
      <c r="AF4" s="55"/>
      <c r="AG4" s="55"/>
      <c r="AH4" s="55"/>
      <c r="AI4" s="56"/>
    </row>
    <row r="5" spans="1:38" ht="15.95" customHeight="1" thickBot="1">
      <c r="A5" s="14"/>
      <c r="B5" s="17"/>
      <c r="C5" s="17" t="s">
        <v>126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17"/>
      <c r="O5" s="17"/>
      <c r="P5" s="17"/>
      <c r="Q5" s="20"/>
      <c r="R5" s="21"/>
      <c r="S5" s="21"/>
      <c r="T5" s="20"/>
      <c r="U5" s="22"/>
      <c r="V5" s="20"/>
      <c r="W5" s="22"/>
      <c r="X5" s="20"/>
      <c r="Y5" s="17"/>
      <c r="Z5" s="17"/>
      <c r="AA5" s="77"/>
      <c r="AB5" s="55"/>
      <c r="AC5" s="55"/>
      <c r="AD5" s="100"/>
      <c r="AE5" s="58" t="s">
        <v>157</v>
      </c>
      <c r="AF5" s="55"/>
      <c r="AG5" s="55"/>
      <c r="AH5" s="55"/>
      <c r="AI5" s="56"/>
      <c r="AJ5" s="23"/>
    </row>
    <row r="6" spans="1:38" ht="15.95" customHeight="1">
      <c r="A6" s="14"/>
      <c r="B6" s="17"/>
      <c r="C6" s="17" t="s">
        <v>127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17"/>
      <c r="O6" s="17"/>
      <c r="P6" s="17"/>
      <c r="Q6" s="20"/>
      <c r="R6" s="21"/>
      <c r="S6" s="21"/>
      <c r="T6" s="20"/>
      <c r="U6" s="22"/>
      <c r="V6" s="20"/>
      <c r="W6" s="22"/>
      <c r="X6" s="20"/>
      <c r="Y6" s="17"/>
      <c r="Z6" s="17"/>
      <c r="AA6" s="76"/>
      <c r="AB6" s="59"/>
      <c r="AC6" s="59"/>
      <c r="AD6" s="67" t="str">
        <f>IF(反映シート!$E$4=TRUE,"※④確定年月日より前の日付が入力されています","")</f>
        <v/>
      </c>
      <c r="AE6" s="55"/>
      <c r="AF6" s="55"/>
      <c r="AG6" s="55"/>
      <c r="AH6" s="55"/>
      <c r="AI6" s="56"/>
    </row>
    <row r="7" spans="1:38" ht="15.95" customHeight="1">
      <c r="A7" s="14"/>
      <c r="B7" s="24"/>
      <c r="C7" s="17" t="s">
        <v>128</v>
      </c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15"/>
      <c r="Q7" s="15"/>
      <c r="R7" s="15"/>
      <c r="S7" s="15"/>
      <c r="T7" s="15"/>
      <c r="U7" s="15"/>
      <c r="V7" s="15"/>
      <c r="W7" s="15"/>
      <c r="X7" s="15"/>
      <c r="Y7" s="25"/>
      <c r="Z7" s="25"/>
      <c r="AA7" s="76" t="s">
        <v>168</v>
      </c>
      <c r="AB7" s="59"/>
      <c r="AC7" s="59"/>
      <c r="AD7" s="55"/>
      <c r="AE7" s="55"/>
      <c r="AF7" s="55"/>
      <c r="AG7" s="55"/>
      <c r="AH7" s="55"/>
      <c r="AI7" s="56"/>
    </row>
    <row r="8" spans="1:38" ht="15.95" customHeight="1" thickBot="1">
      <c r="A8" s="14"/>
      <c r="B8" s="24"/>
      <c r="C8" s="17" t="s">
        <v>127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44"/>
      <c r="Q8" s="44"/>
      <c r="R8" s="44"/>
      <c r="S8" s="44"/>
      <c r="T8" s="44"/>
      <c r="U8" s="44"/>
      <c r="V8" s="44"/>
      <c r="W8" s="44"/>
      <c r="X8" s="44"/>
      <c r="Y8" s="25"/>
      <c r="Z8" s="25"/>
      <c r="AA8" s="93"/>
      <c r="AB8" s="59"/>
      <c r="AC8" s="60" t="s">
        <v>143</v>
      </c>
      <c r="AD8" s="55"/>
      <c r="AE8" s="55"/>
      <c r="AF8" s="55"/>
      <c r="AG8" s="55"/>
      <c r="AH8" s="55"/>
      <c r="AI8" s="56"/>
    </row>
    <row r="9" spans="1:38" ht="15.95" customHeight="1" thickBot="1">
      <c r="A9" s="14"/>
      <c r="B9" s="24"/>
      <c r="C9" s="17"/>
      <c r="D9" s="24"/>
      <c r="E9" s="24"/>
      <c r="F9" s="24"/>
      <c r="G9" s="24"/>
      <c r="H9" s="24"/>
      <c r="I9" s="15"/>
      <c r="J9" s="15"/>
      <c r="K9" s="15"/>
      <c r="L9" s="15"/>
      <c r="M9" s="15"/>
      <c r="N9" s="15"/>
      <c r="O9" s="24"/>
      <c r="P9" s="15"/>
      <c r="Q9" s="15"/>
      <c r="R9" s="15"/>
      <c r="S9" s="15"/>
      <c r="T9" s="15"/>
      <c r="U9" s="15"/>
      <c r="V9" s="15"/>
      <c r="W9" s="15"/>
      <c r="X9" s="15"/>
      <c r="Y9" s="25"/>
      <c r="Z9" s="17"/>
      <c r="AA9" s="93"/>
      <c r="AB9" s="55"/>
      <c r="AC9" s="60" t="s">
        <v>144</v>
      </c>
      <c r="AD9" s="98"/>
      <c r="AE9" s="58" t="s">
        <v>75</v>
      </c>
      <c r="AF9" s="55"/>
      <c r="AG9" s="55"/>
      <c r="AH9" s="55"/>
      <c r="AI9" s="56"/>
      <c r="AL9" s="16" t="s">
        <v>81</v>
      </c>
    </row>
    <row r="10" spans="1:38" ht="15.95" customHeight="1" thickBot="1">
      <c r="A10" s="14"/>
      <c r="B10" s="25"/>
      <c r="C10" s="25"/>
      <c r="D10" s="25"/>
      <c r="E10" s="25"/>
      <c r="F10" s="25"/>
      <c r="G10" s="25"/>
      <c r="H10" s="25"/>
      <c r="I10" s="24"/>
      <c r="J10" s="15"/>
      <c r="K10" s="24"/>
      <c r="L10" s="46" t="s">
        <v>129</v>
      </c>
      <c r="M10" s="26" t="s">
        <v>6</v>
      </c>
      <c r="N10" s="15"/>
      <c r="O10" s="24"/>
      <c r="P10" s="123" t="str">
        <f>IF(AND(反映シート!$C$5="",反映シート!$C$6="",反映シート!$C$7=""),"",反映シート!$C$5&amp;反映シート!$C$6)</f>
        <v/>
      </c>
      <c r="Q10" s="123"/>
      <c r="R10" s="123"/>
      <c r="S10" s="123"/>
      <c r="T10" s="123"/>
      <c r="U10" s="123"/>
      <c r="V10" s="123"/>
      <c r="W10" s="123"/>
      <c r="X10" s="123"/>
      <c r="Y10" s="17"/>
      <c r="Z10" s="17"/>
      <c r="AA10" s="54"/>
      <c r="AB10" s="55"/>
      <c r="AC10" s="60" t="s">
        <v>145</v>
      </c>
      <c r="AD10" s="132"/>
      <c r="AE10" s="133"/>
      <c r="AF10" s="55"/>
      <c r="AG10" s="55"/>
      <c r="AH10" s="55"/>
      <c r="AI10" s="56"/>
    </row>
    <row r="11" spans="1:38" ht="15.95" customHeight="1" thickBot="1">
      <c r="A11" s="14"/>
      <c r="B11" s="17"/>
      <c r="C11" s="25"/>
      <c r="D11" s="25"/>
      <c r="E11" s="25"/>
      <c r="F11" s="25"/>
      <c r="G11" s="25"/>
      <c r="H11" s="25"/>
      <c r="I11" s="45"/>
      <c r="J11" s="46"/>
      <c r="K11" s="24"/>
      <c r="L11" s="15"/>
      <c r="M11" s="47"/>
      <c r="N11" s="15"/>
      <c r="O11" s="24"/>
      <c r="P11" s="123" t="str">
        <f>IF(AND(反映シート!$C$5="",反映シート!$C$6="",反映シート!$C$7=""),"",反映シート!$C$7&amp;反映シート!$C$8)</f>
        <v/>
      </c>
      <c r="Q11" s="123"/>
      <c r="R11" s="123"/>
      <c r="S11" s="123"/>
      <c r="T11" s="123"/>
      <c r="U11" s="123"/>
      <c r="V11" s="123"/>
      <c r="W11" s="123"/>
      <c r="X11" s="123"/>
      <c r="Y11" s="17"/>
      <c r="Z11" s="17"/>
      <c r="AA11" s="54"/>
      <c r="AB11" s="55"/>
      <c r="AC11" s="60" t="s">
        <v>146</v>
      </c>
      <c r="AD11" s="129"/>
      <c r="AE11" s="131"/>
      <c r="AF11" s="55"/>
      <c r="AG11" s="55"/>
      <c r="AH11" s="61"/>
      <c r="AI11" s="56"/>
    </row>
    <row r="12" spans="1:38" ht="15.95" customHeight="1" thickBot="1">
      <c r="A12" s="14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5"/>
      <c r="M12" s="26" t="s">
        <v>8</v>
      </c>
      <c r="N12" s="15"/>
      <c r="O12" s="26"/>
      <c r="P12" s="167" t="str">
        <f>IF(反映シート!C9&lt;&gt;"",反映シート!C9,"")</f>
        <v/>
      </c>
      <c r="Q12" s="167"/>
      <c r="R12" s="167"/>
      <c r="S12" s="167"/>
      <c r="T12" s="167"/>
      <c r="U12" s="167"/>
      <c r="V12" s="167"/>
      <c r="W12" s="167"/>
      <c r="X12" s="167"/>
      <c r="Y12" s="17"/>
      <c r="Z12" s="17"/>
      <c r="AA12" s="54"/>
      <c r="AB12" s="55"/>
      <c r="AC12" s="60" t="s">
        <v>147</v>
      </c>
      <c r="AD12" s="134"/>
      <c r="AE12" s="135"/>
      <c r="AF12" s="55"/>
      <c r="AG12" s="55"/>
      <c r="AH12" s="61"/>
      <c r="AI12" s="56"/>
    </row>
    <row r="13" spans="1:38" s="29" customFormat="1" ht="15.95" customHeight="1" thickBot="1">
      <c r="A13" s="14"/>
      <c r="B13" s="17"/>
      <c r="C13" s="17"/>
      <c r="D13" s="17"/>
      <c r="E13" s="17"/>
      <c r="F13" s="17"/>
      <c r="G13" s="17"/>
      <c r="H13" s="17"/>
      <c r="I13" s="17"/>
      <c r="J13" s="17"/>
      <c r="K13" s="26"/>
      <c r="L13" s="15"/>
      <c r="M13" s="26" t="s">
        <v>9</v>
      </c>
      <c r="N13" s="15"/>
      <c r="O13" s="26"/>
      <c r="P13" s="167" t="str">
        <f>IF(反映シート!C10&lt;&gt;"",反映シート!C10&amp;"　","")&amp;IF(AND(反映シート!C11&lt;&gt;"",反映シート!C12&lt;&gt;""),反映シート!C11&amp;"　"&amp;反映シート!C12,"")</f>
        <v/>
      </c>
      <c r="Q13" s="167"/>
      <c r="R13" s="167"/>
      <c r="S13" s="167"/>
      <c r="T13" s="167"/>
      <c r="U13" s="167"/>
      <c r="V13" s="167"/>
      <c r="W13" s="167"/>
      <c r="X13" s="167"/>
      <c r="Y13" s="17"/>
      <c r="Z13" s="17"/>
      <c r="AA13" s="54"/>
      <c r="AB13" s="55"/>
      <c r="AC13" s="55"/>
      <c r="AD13" s="55"/>
      <c r="AE13" s="55"/>
      <c r="AF13" s="55"/>
      <c r="AG13" s="55"/>
      <c r="AH13" s="55"/>
      <c r="AI13" s="56"/>
    </row>
    <row r="14" spans="1:38" ht="15.95" customHeight="1" thickBot="1">
      <c r="A14" s="14"/>
      <c r="B14" s="17"/>
      <c r="C14" s="17"/>
      <c r="D14" s="17"/>
      <c r="E14" s="17"/>
      <c r="F14" s="17"/>
      <c r="G14" s="17"/>
      <c r="H14" s="17"/>
      <c r="I14" s="17"/>
      <c r="J14" s="17"/>
      <c r="K14" s="26"/>
      <c r="L14" s="26"/>
      <c r="M14" s="26"/>
      <c r="N14" s="26"/>
      <c r="O14" s="26"/>
      <c r="P14" s="27"/>
      <c r="Q14" s="27"/>
      <c r="R14" s="27"/>
      <c r="S14" s="27"/>
      <c r="T14" s="28"/>
      <c r="U14" s="28"/>
      <c r="V14" s="28"/>
      <c r="W14" s="28"/>
      <c r="X14" s="28"/>
      <c r="Y14" s="17"/>
      <c r="Z14" s="15"/>
      <c r="AA14" s="93"/>
      <c r="AB14" s="55"/>
      <c r="AC14" s="89" t="s">
        <v>142</v>
      </c>
      <c r="AD14" s="129"/>
      <c r="AE14" s="130"/>
      <c r="AF14" s="130"/>
      <c r="AG14" s="131"/>
      <c r="AH14" s="55"/>
      <c r="AI14" s="56"/>
    </row>
    <row r="15" spans="1:38" ht="15.95" customHeight="1" thickBot="1">
      <c r="A15" s="14"/>
      <c r="B15" s="17"/>
      <c r="C15" s="17"/>
      <c r="D15" s="40" t="s">
        <v>87</v>
      </c>
      <c r="E15" s="44" t="str">
        <f>IF(R4="","",6)</f>
        <v/>
      </c>
      <c r="F15" s="26" t="s">
        <v>122</v>
      </c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62"/>
      <c r="AB15" s="63"/>
      <c r="AC15" s="63"/>
      <c r="AD15" s="63"/>
      <c r="AE15" s="63"/>
      <c r="AF15" s="63"/>
      <c r="AG15" s="63"/>
      <c r="AH15" s="63"/>
      <c r="AI15" s="56"/>
    </row>
    <row r="16" spans="1:38" ht="15.95" customHeight="1" thickBot="1">
      <c r="A16" s="14"/>
      <c r="B16" s="17"/>
      <c r="C16" s="17"/>
      <c r="D16" s="26" t="s">
        <v>121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24"/>
      <c r="Z16" s="26"/>
      <c r="AA16" s="93"/>
      <c r="AB16" s="55"/>
      <c r="AC16" s="60" t="s">
        <v>148</v>
      </c>
      <c r="AD16" s="129"/>
      <c r="AE16" s="131"/>
      <c r="AF16" s="63"/>
      <c r="AG16" s="63"/>
      <c r="AH16" s="55"/>
      <c r="AI16" s="56"/>
    </row>
    <row r="17" spans="1:35" ht="15.95" customHeight="1" thickBot="1">
      <c r="A17" s="14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24"/>
      <c r="Z17" s="17"/>
      <c r="AA17" s="93"/>
      <c r="AB17" s="55"/>
      <c r="AC17" s="60"/>
      <c r="AD17" s="55" t="s">
        <v>155</v>
      </c>
      <c r="AE17" s="55" t="s">
        <v>156</v>
      </c>
      <c r="AF17" s="55"/>
      <c r="AG17" s="55"/>
      <c r="AH17" s="55"/>
      <c r="AI17" s="56"/>
    </row>
    <row r="18" spans="1:35" ht="15.95" customHeight="1" thickBot="1">
      <c r="A18" s="14"/>
      <c r="B18" s="17"/>
      <c r="C18" s="166" t="s">
        <v>124</v>
      </c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24"/>
      <c r="Z18" s="17"/>
      <c r="AA18" s="57"/>
      <c r="AB18" s="55"/>
      <c r="AC18" s="60" t="s">
        <v>154</v>
      </c>
      <c r="AD18" s="91"/>
      <c r="AE18" s="97"/>
      <c r="AF18" s="65"/>
      <c r="AG18" s="65"/>
      <c r="AH18" s="65"/>
      <c r="AI18" s="56"/>
    </row>
    <row r="19" spans="1:35" ht="15.95" customHeight="1">
      <c r="A19" s="14"/>
      <c r="B19" s="17"/>
      <c r="C19" s="166"/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24"/>
      <c r="Z19" s="17"/>
      <c r="AA19" s="64"/>
      <c r="AB19" s="60"/>
      <c r="AC19" s="60"/>
      <c r="AD19" s="60"/>
      <c r="AE19" s="60"/>
      <c r="AF19" s="60"/>
      <c r="AG19" s="60"/>
      <c r="AH19" s="65"/>
      <c r="AI19" s="66"/>
    </row>
    <row r="20" spans="1:35" ht="15.95" customHeight="1">
      <c r="A20" s="14"/>
      <c r="B20" s="17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24"/>
      <c r="Z20" s="17"/>
      <c r="AA20" s="95" t="s">
        <v>169</v>
      </c>
      <c r="AB20" s="55"/>
      <c r="AC20" s="55"/>
      <c r="AD20" s="55"/>
      <c r="AE20" s="55"/>
      <c r="AF20" s="55"/>
      <c r="AG20" s="55"/>
      <c r="AH20" s="55"/>
      <c r="AI20" s="56"/>
    </row>
    <row r="21" spans="1:35" ht="15.95" customHeight="1">
      <c r="A21" s="14"/>
      <c r="B21" s="17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24"/>
      <c r="Z21" s="17"/>
      <c r="AA21" s="104" t="s">
        <v>149</v>
      </c>
      <c r="AB21" s="67"/>
      <c r="AC21" s="55"/>
      <c r="AD21" s="55"/>
      <c r="AE21" s="55"/>
      <c r="AF21" s="55"/>
      <c r="AG21" s="55"/>
      <c r="AH21" s="55"/>
      <c r="AI21" s="56"/>
    </row>
    <row r="22" spans="1:35" ht="15.95" customHeight="1" thickBot="1">
      <c r="A22" s="14"/>
      <c r="B22" s="17"/>
      <c r="C22" s="165" t="s">
        <v>79</v>
      </c>
      <c r="D22" s="165"/>
      <c r="E22" s="165"/>
      <c r="F22" s="165"/>
      <c r="G22" s="164" t="str">
        <f>IF(反映シート!D13="","",反映シート!D13 &amp;"　"&amp;AH23)</f>
        <v/>
      </c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7"/>
      <c r="Z22" s="30"/>
      <c r="AA22" s="96" t="s">
        <v>150</v>
      </c>
      <c r="AB22" s="67"/>
      <c r="AC22" s="55"/>
      <c r="AD22" s="55"/>
      <c r="AE22" s="55"/>
      <c r="AF22" s="55"/>
      <c r="AG22" s="55"/>
      <c r="AH22" s="55"/>
      <c r="AI22" s="56"/>
    </row>
    <row r="23" spans="1:35" ht="15.95" customHeight="1">
      <c r="A23" s="14"/>
      <c r="B23" s="17"/>
      <c r="C23" s="17"/>
      <c r="D23" s="17"/>
      <c r="E23" s="17"/>
      <c r="F23" s="17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30"/>
      <c r="Z23" s="17"/>
      <c r="AA23" s="78"/>
      <c r="AB23" s="67"/>
      <c r="AC23" s="94" t="s">
        <v>152</v>
      </c>
      <c r="AD23" s="172"/>
      <c r="AE23" s="173"/>
      <c r="AF23" s="173"/>
      <c r="AG23" s="173"/>
      <c r="AH23" s="127" t="s">
        <v>130</v>
      </c>
      <c r="AI23" s="128"/>
    </row>
    <row r="24" spans="1:35" ht="15.95" customHeight="1" thickBot="1">
      <c r="A24" s="14"/>
      <c r="B24" s="17"/>
      <c r="C24" s="48" t="s">
        <v>88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57"/>
      <c r="AB24" s="94"/>
      <c r="AC24" s="94" t="s">
        <v>151</v>
      </c>
      <c r="AD24" s="174"/>
      <c r="AE24" s="175"/>
      <c r="AF24" s="175"/>
      <c r="AG24" s="175"/>
      <c r="AH24" s="127"/>
      <c r="AI24" s="128"/>
    </row>
    <row r="25" spans="1:35" ht="15.95" customHeight="1">
      <c r="A25" s="14"/>
      <c r="B25" s="17"/>
      <c r="C25" s="17"/>
      <c r="D25" s="15"/>
      <c r="E25" s="31" t="s">
        <v>89</v>
      </c>
      <c r="F25" s="17"/>
      <c r="G25" s="17"/>
      <c r="H25" s="32" t="s">
        <v>10</v>
      </c>
      <c r="I25" s="119" t="str">
        <f>IF(反映シート!C15="","",反映シート!C15)</f>
        <v/>
      </c>
      <c r="J25" s="119"/>
      <c r="K25" s="119"/>
      <c r="L25" s="119"/>
      <c r="M25" s="119"/>
      <c r="N25" s="119"/>
      <c r="O25" s="119"/>
      <c r="P25" s="119"/>
      <c r="Q25" s="20" t="s">
        <v>1</v>
      </c>
      <c r="R25" s="17"/>
      <c r="S25" s="17"/>
      <c r="T25" s="17"/>
      <c r="U25" s="33"/>
      <c r="V25" s="17"/>
      <c r="W25" s="17"/>
      <c r="X25" s="17"/>
      <c r="Y25" s="17"/>
      <c r="Z25" s="17"/>
      <c r="AA25" s="57"/>
      <c r="AB25" s="67"/>
      <c r="AC25" s="55"/>
      <c r="AD25" s="55"/>
      <c r="AE25" s="55"/>
      <c r="AF25" s="55"/>
      <c r="AG25" s="55"/>
      <c r="AH25" s="55"/>
      <c r="AI25" s="56"/>
    </row>
    <row r="26" spans="1:35" ht="15.95" customHeight="1">
      <c r="A26" s="14"/>
      <c r="B26" s="17"/>
      <c r="C26" s="17"/>
      <c r="D26" s="15"/>
      <c r="E26" s="136" t="s">
        <v>90</v>
      </c>
      <c r="F26" s="136"/>
      <c r="G26" s="136"/>
      <c r="H26" s="32" t="s">
        <v>2</v>
      </c>
      <c r="I26" s="15"/>
      <c r="J26" s="123" t="str">
        <f>IFERROR(TEXT(DATESTRING(反映シート!$D$16),"e"),"")</f>
        <v/>
      </c>
      <c r="K26" s="123"/>
      <c r="L26" s="139" t="s">
        <v>3</v>
      </c>
      <c r="M26" s="139"/>
      <c r="N26" s="19" t="str">
        <f>IFERROR(MONTH(反映シート!$D$16),"")</f>
        <v/>
      </c>
      <c r="O26" s="20" t="s">
        <v>4</v>
      </c>
      <c r="P26" s="19" t="str">
        <f>IFERROR(DAY(反映シート!$D$16),"")</f>
        <v/>
      </c>
      <c r="Q26" s="20" t="s">
        <v>5</v>
      </c>
      <c r="R26" s="17"/>
      <c r="S26" s="17"/>
      <c r="T26" s="17"/>
      <c r="U26" s="33"/>
      <c r="V26" s="17"/>
      <c r="W26" s="17"/>
      <c r="X26" s="17"/>
      <c r="Y26" s="17"/>
      <c r="Z26" s="17"/>
      <c r="AA26" s="105"/>
      <c r="AB26" s="55"/>
      <c r="AC26" s="55"/>
      <c r="AD26" s="55"/>
      <c r="AE26" s="55"/>
      <c r="AF26" s="55"/>
      <c r="AG26" s="55"/>
      <c r="AH26" s="55"/>
      <c r="AI26" s="56"/>
    </row>
    <row r="27" spans="1:35" ht="15.95" customHeight="1" thickBot="1">
      <c r="A27" s="14"/>
      <c r="B27" s="17"/>
      <c r="C27" s="17"/>
      <c r="D27" s="15"/>
      <c r="E27" s="34"/>
      <c r="F27" s="17"/>
      <c r="G27" s="17"/>
      <c r="H27" s="32"/>
      <c r="I27" s="15"/>
      <c r="J27" s="17"/>
      <c r="K27" s="21"/>
      <c r="L27" s="15"/>
      <c r="M27" s="15"/>
      <c r="N27" s="21"/>
      <c r="O27" s="21"/>
      <c r="P27" s="21"/>
      <c r="Q27" s="20"/>
      <c r="R27" s="17"/>
      <c r="S27" s="17"/>
      <c r="T27" s="17"/>
      <c r="U27" s="33"/>
      <c r="V27" s="17"/>
      <c r="W27" s="17"/>
      <c r="X27" s="17"/>
      <c r="Y27" s="17"/>
      <c r="Z27" s="17"/>
      <c r="AA27" s="105" t="s">
        <v>158</v>
      </c>
      <c r="AB27" s="92"/>
      <c r="AC27" s="92"/>
      <c r="AD27" s="92"/>
      <c r="AE27" s="92"/>
      <c r="AF27" s="55"/>
      <c r="AG27" s="55"/>
      <c r="AH27" s="55"/>
      <c r="AI27" s="56"/>
    </row>
    <row r="28" spans="1:35" ht="15.95" customHeight="1" thickBot="1">
      <c r="A28" s="14"/>
      <c r="B28" s="17"/>
      <c r="C28" s="40" t="s">
        <v>91</v>
      </c>
      <c r="D28" s="15"/>
      <c r="E28" s="15"/>
      <c r="F28" s="15"/>
      <c r="G28" s="15"/>
      <c r="H28" s="15"/>
      <c r="I28" s="15"/>
      <c r="J28" s="17"/>
      <c r="K28" s="15"/>
      <c r="L28" s="15"/>
      <c r="M28" s="15"/>
      <c r="N28" s="15"/>
      <c r="O28" s="15"/>
      <c r="P28" s="15"/>
      <c r="Q28" s="51"/>
      <c r="R28" s="17"/>
      <c r="S28" s="17"/>
      <c r="T28" s="17"/>
      <c r="U28" s="15"/>
      <c r="V28" s="15"/>
      <c r="W28" s="15"/>
      <c r="X28" s="15"/>
      <c r="Y28" s="15"/>
      <c r="Z28" s="17"/>
      <c r="AA28" s="107" t="s">
        <v>160</v>
      </c>
      <c r="AB28" s="121" t="s">
        <v>165</v>
      </c>
      <c r="AC28" s="122"/>
      <c r="AD28" s="102"/>
      <c r="AE28" s="68" t="s">
        <v>141</v>
      </c>
      <c r="AF28" s="55"/>
      <c r="AG28" s="55"/>
      <c r="AH28" s="55"/>
      <c r="AI28" s="56"/>
    </row>
    <row r="29" spans="1:35" ht="15.95" customHeight="1" thickBot="1">
      <c r="A29" s="14"/>
      <c r="B29" s="17"/>
      <c r="C29" s="15"/>
      <c r="D29" s="15"/>
      <c r="E29" s="26" t="s">
        <v>92</v>
      </c>
      <c r="F29" s="15"/>
      <c r="G29" s="15"/>
      <c r="H29" s="32" t="s">
        <v>10</v>
      </c>
      <c r="I29" s="119" t="str">
        <f>IF(反映シート!C15="","",""&amp;反映シート!C15)</f>
        <v/>
      </c>
      <c r="J29" s="119"/>
      <c r="K29" s="119"/>
      <c r="L29" s="119"/>
      <c r="M29" s="119"/>
      <c r="N29" s="119"/>
      <c r="O29" s="119"/>
      <c r="P29" s="119"/>
      <c r="Q29" s="20" t="s">
        <v>1</v>
      </c>
      <c r="R29" s="17"/>
      <c r="S29" s="17"/>
      <c r="T29" s="17"/>
      <c r="U29" s="15"/>
      <c r="V29" s="15"/>
      <c r="W29" s="15"/>
      <c r="X29" s="15"/>
      <c r="Y29" s="15"/>
      <c r="Z29" s="17"/>
      <c r="AA29" s="111"/>
      <c r="AB29" s="108"/>
      <c r="AC29" s="108"/>
      <c r="AD29" s="92"/>
      <c r="AE29" s="92"/>
      <c r="AF29" s="55"/>
      <c r="AG29" s="55"/>
      <c r="AH29" s="55"/>
      <c r="AI29" s="56"/>
    </row>
    <row r="30" spans="1:35" ht="15.95" customHeight="1" thickBot="1">
      <c r="A30" s="14"/>
      <c r="B30" s="17"/>
      <c r="C30" s="15"/>
      <c r="D30" s="15"/>
      <c r="E30" s="26" t="s">
        <v>93</v>
      </c>
      <c r="F30" s="15"/>
      <c r="G30" s="15"/>
      <c r="H30" s="32" t="s">
        <v>2</v>
      </c>
      <c r="I30" s="15"/>
      <c r="J30" s="123" t="str">
        <f>IFERROR(TEXT(DATESTRING(反映シート!$D$14),"e"),"")</f>
        <v/>
      </c>
      <c r="K30" s="123"/>
      <c r="L30" s="139" t="s">
        <v>3</v>
      </c>
      <c r="M30" s="139"/>
      <c r="N30" s="19" t="str">
        <f>IFERROR(MONTH(反映シート!$D$14),"")</f>
        <v/>
      </c>
      <c r="O30" s="20" t="s">
        <v>4</v>
      </c>
      <c r="P30" s="19" t="str">
        <f>IFERROR(DAY(反映シート!$D$14),"")</f>
        <v/>
      </c>
      <c r="Q30" s="20" t="s">
        <v>5</v>
      </c>
      <c r="R30" s="17"/>
      <c r="S30" s="17"/>
      <c r="T30" s="17"/>
      <c r="U30" s="15"/>
      <c r="V30" s="15"/>
      <c r="W30" s="15"/>
      <c r="X30" s="15"/>
      <c r="Y30" s="15"/>
      <c r="Z30" s="17"/>
      <c r="AA30" s="107" t="s">
        <v>161</v>
      </c>
      <c r="AB30" s="123" t="s">
        <v>90</v>
      </c>
      <c r="AC30" s="124"/>
      <c r="AD30" s="100"/>
      <c r="AE30" s="68" t="s">
        <v>123</v>
      </c>
      <c r="AF30" s="55"/>
      <c r="AG30" s="69"/>
      <c r="AH30" s="55"/>
      <c r="AI30" s="56"/>
    </row>
    <row r="31" spans="1:35" ht="15.95" customHeight="1" thickBot="1">
      <c r="A31" s="14"/>
      <c r="B31" s="17"/>
      <c r="C31" s="15"/>
      <c r="D31" s="15"/>
      <c r="E31" s="15"/>
      <c r="F31" s="15"/>
      <c r="G31" s="15"/>
      <c r="H31" s="15"/>
      <c r="I31" s="15"/>
      <c r="J31" s="17"/>
      <c r="K31" s="15"/>
      <c r="L31" s="15"/>
      <c r="M31" s="15"/>
      <c r="N31" s="15"/>
      <c r="O31" s="15"/>
      <c r="P31" s="15"/>
      <c r="Q31" s="51"/>
      <c r="R31" s="17"/>
      <c r="S31" s="17"/>
      <c r="T31" s="17"/>
      <c r="U31" s="15"/>
      <c r="V31" s="15"/>
      <c r="W31" s="15"/>
      <c r="X31" s="15"/>
      <c r="Y31" s="15"/>
      <c r="Z31" s="17"/>
      <c r="AA31" s="111"/>
      <c r="AB31" s="108"/>
      <c r="AC31" s="108"/>
      <c r="AD31" s="67" t="str">
        <f>IF(反映シート!$E$16=TRUE,"※様式第11記載の交付決定日を入力してください","")</f>
        <v/>
      </c>
      <c r="AE31" s="92"/>
      <c r="AF31" s="55"/>
      <c r="AG31" s="69"/>
      <c r="AH31" s="55"/>
      <c r="AI31" s="56"/>
    </row>
    <row r="32" spans="1:35" ht="15.95" customHeight="1" thickBot="1">
      <c r="A32" s="14"/>
      <c r="B32" s="17"/>
      <c r="C32" s="17" t="s">
        <v>94</v>
      </c>
      <c r="D32" s="34"/>
      <c r="E32" s="17"/>
      <c r="F32" s="17"/>
      <c r="G32" s="32"/>
      <c r="H32" s="21"/>
      <c r="I32" s="15"/>
      <c r="J32" s="17"/>
      <c r="K32" s="20"/>
      <c r="L32" s="15"/>
      <c r="M32" s="20"/>
      <c r="N32" s="15"/>
      <c r="O32" s="21"/>
      <c r="P32" s="17"/>
      <c r="Q32" s="20"/>
      <c r="R32" s="17"/>
      <c r="S32" s="17"/>
      <c r="T32" s="17"/>
      <c r="U32" s="33"/>
      <c r="V32" s="17"/>
      <c r="W32" s="17"/>
      <c r="X32" s="17"/>
      <c r="Y32" s="17"/>
      <c r="Z32" s="17"/>
      <c r="AA32" s="107" t="s">
        <v>162</v>
      </c>
      <c r="AB32" s="121" t="s">
        <v>164</v>
      </c>
      <c r="AC32" s="122"/>
      <c r="AD32" s="100"/>
      <c r="AE32" s="80"/>
      <c r="AF32" s="55"/>
      <c r="AG32" s="69"/>
      <c r="AH32" s="55"/>
      <c r="AI32" s="56"/>
    </row>
    <row r="33" spans="1:36" ht="15.95" customHeight="1" thickBot="1">
      <c r="A33" s="14"/>
      <c r="B33" s="17"/>
      <c r="C33" s="17"/>
      <c r="D33" s="31"/>
      <c r="E33" s="17"/>
      <c r="F33" s="17"/>
      <c r="G33" s="15"/>
      <c r="H33" s="32" t="s">
        <v>11</v>
      </c>
      <c r="I33" s="120" t="str">
        <f>IF($AD$34=0,"",$AD$34)</f>
        <v/>
      </c>
      <c r="J33" s="120"/>
      <c r="K33" s="120"/>
      <c r="L33" s="120"/>
      <c r="M33" s="120"/>
      <c r="N33" s="120"/>
      <c r="O33" s="120"/>
      <c r="P33" s="120"/>
      <c r="Q33" s="20" t="s">
        <v>12</v>
      </c>
      <c r="R33" s="17"/>
      <c r="S33" s="17"/>
      <c r="T33" s="17"/>
      <c r="U33" s="17"/>
      <c r="V33" s="17"/>
      <c r="W33" s="17"/>
      <c r="X33" s="17"/>
      <c r="Y33" s="17"/>
      <c r="Z33" s="17"/>
      <c r="AA33" s="112"/>
      <c r="AB33" s="110"/>
      <c r="AC33" s="109"/>
      <c r="AD33" s="67" t="str">
        <f>IF(反映シート!$E$4=TRUE,"※文書作成日を確認してください","")</f>
        <v/>
      </c>
      <c r="AE33" s="81"/>
      <c r="AF33" s="55"/>
      <c r="AG33" s="69"/>
      <c r="AH33" s="55"/>
      <c r="AI33" s="56"/>
    </row>
    <row r="34" spans="1:36" ht="15.95" customHeight="1" thickBot="1">
      <c r="A34" s="14"/>
      <c r="B34" s="17"/>
      <c r="C34" s="15"/>
      <c r="D34" s="15"/>
      <c r="E34" s="15"/>
      <c r="F34" s="15"/>
      <c r="G34" s="15"/>
      <c r="H34" s="15"/>
      <c r="I34" s="17"/>
      <c r="J34" s="15"/>
      <c r="K34" s="15"/>
      <c r="L34" s="15"/>
      <c r="M34" s="15"/>
      <c r="N34" s="15"/>
      <c r="O34" s="15"/>
      <c r="P34" s="15"/>
      <c r="Q34" s="17"/>
      <c r="R34" s="15"/>
      <c r="S34" s="15"/>
      <c r="T34" s="15"/>
      <c r="U34" s="15"/>
      <c r="V34" s="15"/>
      <c r="W34" s="15"/>
      <c r="X34" s="15"/>
      <c r="Y34" s="15"/>
      <c r="Z34" s="17"/>
      <c r="AA34" s="107" t="s">
        <v>163</v>
      </c>
      <c r="AB34" s="125" t="s">
        <v>174</v>
      </c>
      <c r="AC34" s="126"/>
      <c r="AD34" s="103"/>
      <c r="AE34" s="80"/>
      <c r="AF34" s="55"/>
      <c r="AG34" s="55"/>
      <c r="AH34" s="55"/>
      <c r="AI34" s="56"/>
    </row>
    <row r="35" spans="1:36" ht="15.95" customHeight="1">
      <c r="A35" s="14"/>
      <c r="B35" s="17"/>
      <c r="C35" s="48" t="s">
        <v>120</v>
      </c>
      <c r="D35" s="49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57"/>
      <c r="AB35" s="55"/>
      <c r="AC35" s="55"/>
      <c r="AD35" s="176">
        <f>IFERROR(VALUE(AD34),"※数字のみ入力してください（「金」や「円」の入力は不要です）。")</f>
        <v>0</v>
      </c>
      <c r="AE35" s="55"/>
      <c r="AF35" s="55"/>
      <c r="AG35" s="55"/>
      <c r="AH35" s="55"/>
      <c r="AI35" s="56"/>
    </row>
    <row r="36" spans="1:36" ht="15.95" customHeight="1">
      <c r="A36" s="14"/>
      <c r="B36" s="17"/>
      <c r="C36" s="17"/>
      <c r="D36" s="35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57"/>
      <c r="AB36" s="55"/>
      <c r="AC36" s="55"/>
      <c r="AD36" s="55"/>
      <c r="AE36" s="55"/>
      <c r="AF36" s="55"/>
      <c r="AG36" s="55"/>
      <c r="AH36" s="55"/>
      <c r="AI36" s="56"/>
    </row>
    <row r="37" spans="1:36" ht="15.95" customHeight="1" thickBot="1">
      <c r="A37" s="14"/>
      <c r="B37" s="17"/>
      <c r="C37" s="32" t="s">
        <v>85</v>
      </c>
      <c r="D37" s="15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54" t="s">
        <v>170</v>
      </c>
      <c r="AB37" s="79"/>
      <c r="AC37" s="79"/>
      <c r="AD37" s="79"/>
      <c r="AE37" s="79"/>
      <c r="AF37" s="79"/>
      <c r="AG37" s="79"/>
      <c r="AH37" s="79"/>
      <c r="AI37" s="56"/>
    </row>
    <row r="38" spans="1:36" ht="15.95" customHeight="1" thickBot="1">
      <c r="A38" s="14"/>
      <c r="B38" s="17"/>
      <c r="C38" s="140" t="s">
        <v>13</v>
      </c>
      <c r="D38" s="141"/>
      <c r="E38" s="141"/>
      <c r="F38" s="141"/>
      <c r="G38" s="141"/>
      <c r="H38" s="141"/>
      <c r="I38" s="140" t="s">
        <v>14</v>
      </c>
      <c r="J38" s="141"/>
      <c r="K38" s="141"/>
      <c r="L38" s="141"/>
      <c r="M38" s="141"/>
      <c r="N38" s="141"/>
      <c r="O38" s="142"/>
      <c r="P38" s="140" t="s">
        <v>76</v>
      </c>
      <c r="Q38" s="141"/>
      <c r="R38" s="141"/>
      <c r="S38" s="141"/>
      <c r="T38" s="141"/>
      <c r="U38" s="141"/>
      <c r="V38" s="141"/>
      <c r="W38" s="141"/>
      <c r="X38" s="142"/>
      <c r="Y38" s="17"/>
      <c r="Z38" s="17"/>
      <c r="AA38" s="57"/>
      <c r="AB38" s="55"/>
      <c r="AC38" s="60" t="s">
        <v>15</v>
      </c>
      <c r="AD38" s="170"/>
      <c r="AE38" s="171"/>
      <c r="AF38" s="55"/>
      <c r="AG38" s="55"/>
      <c r="AH38" s="65"/>
      <c r="AI38" s="56"/>
    </row>
    <row r="39" spans="1:36" ht="15.95" customHeight="1" thickBot="1">
      <c r="A39" s="14"/>
      <c r="B39" s="17"/>
      <c r="C39" s="149" t="str">
        <f>IF(AND(反映シート!D19&lt;&gt;"",反映シート!D19&lt;&gt;""),反映シート!D19&amp;CHAR(10)&amp;反映シート!D20,反映シート!D19&amp;反映シート!D20)</f>
        <v/>
      </c>
      <c r="D39" s="150"/>
      <c r="E39" s="150"/>
      <c r="F39" s="150"/>
      <c r="G39" s="150"/>
      <c r="H39" s="150"/>
      <c r="I39" s="155" t="str">
        <f>IF(AND(反映シート!C21&lt;&gt;"",反映シート!C22&lt;&gt;""),反映シート!C21&amp;"　"&amp;反映シート!C22,"")</f>
        <v/>
      </c>
      <c r="J39" s="156"/>
      <c r="K39" s="156"/>
      <c r="L39" s="156"/>
      <c r="M39" s="156"/>
      <c r="N39" s="156"/>
      <c r="O39" s="157"/>
      <c r="P39" s="43" t="s">
        <v>125</v>
      </c>
      <c r="Q39" s="50"/>
      <c r="R39" s="143" t="str">
        <f>IF(反映シート!C23&lt;&gt;"",ASC(反映シート!C23),"")</f>
        <v/>
      </c>
      <c r="S39" s="143"/>
      <c r="T39" s="143"/>
      <c r="U39" s="143"/>
      <c r="V39" s="143"/>
      <c r="W39" s="143"/>
      <c r="X39" s="144"/>
      <c r="Y39" s="17"/>
      <c r="Z39" s="17"/>
      <c r="AA39" s="57"/>
      <c r="AB39" s="55"/>
      <c r="AC39" s="60" t="s">
        <v>17</v>
      </c>
      <c r="AD39" s="170"/>
      <c r="AE39" s="171"/>
      <c r="AF39" s="55"/>
      <c r="AG39" s="55"/>
      <c r="AH39" s="65"/>
      <c r="AI39" s="56"/>
    </row>
    <row r="40" spans="1:36" ht="15.95" customHeight="1" thickBot="1">
      <c r="A40" s="14"/>
      <c r="B40" s="17"/>
      <c r="C40" s="151"/>
      <c r="D40" s="152"/>
      <c r="E40" s="152"/>
      <c r="F40" s="152"/>
      <c r="G40" s="152"/>
      <c r="H40" s="152"/>
      <c r="I40" s="158"/>
      <c r="J40" s="159"/>
      <c r="K40" s="159"/>
      <c r="L40" s="159"/>
      <c r="M40" s="159"/>
      <c r="N40" s="159"/>
      <c r="O40" s="160"/>
      <c r="P40" s="137" t="s">
        <v>80</v>
      </c>
      <c r="Q40" s="138"/>
      <c r="R40" s="145" t="str">
        <f>IF(反映シート!C24&lt;&gt;"",ASC(反映シート!C24),"")</f>
        <v/>
      </c>
      <c r="S40" s="145"/>
      <c r="T40" s="145"/>
      <c r="U40" s="145"/>
      <c r="V40" s="145"/>
      <c r="W40" s="145"/>
      <c r="X40" s="146"/>
      <c r="Y40" s="17"/>
      <c r="Z40" s="17"/>
      <c r="AA40" s="57"/>
      <c r="AB40" s="55"/>
      <c r="AC40" s="55"/>
      <c r="AD40" s="55" t="s">
        <v>155</v>
      </c>
      <c r="AE40" s="55" t="s">
        <v>156</v>
      </c>
      <c r="AF40" s="55"/>
      <c r="AG40" s="55"/>
      <c r="AH40" s="55"/>
      <c r="AI40" s="56"/>
    </row>
    <row r="41" spans="1:36" ht="15.95" customHeight="1" thickBot="1">
      <c r="A41" s="14"/>
      <c r="B41" s="17"/>
      <c r="C41" s="153"/>
      <c r="D41" s="154"/>
      <c r="E41" s="154"/>
      <c r="F41" s="154"/>
      <c r="G41" s="154"/>
      <c r="H41" s="154"/>
      <c r="I41" s="161"/>
      <c r="J41" s="162"/>
      <c r="K41" s="162"/>
      <c r="L41" s="162"/>
      <c r="M41" s="162"/>
      <c r="N41" s="162"/>
      <c r="O41" s="163"/>
      <c r="P41" s="82"/>
      <c r="Q41" s="83"/>
      <c r="R41" s="147"/>
      <c r="S41" s="147"/>
      <c r="T41" s="147"/>
      <c r="U41" s="147"/>
      <c r="V41" s="147"/>
      <c r="W41" s="147"/>
      <c r="X41" s="148"/>
      <c r="Y41" s="17"/>
      <c r="Z41" s="17"/>
      <c r="AA41" s="57"/>
      <c r="AB41" s="55"/>
      <c r="AC41" s="60" t="s">
        <v>159</v>
      </c>
      <c r="AD41" s="90"/>
      <c r="AE41" s="101"/>
      <c r="AF41" s="55"/>
      <c r="AG41" s="55"/>
      <c r="AH41" s="55"/>
      <c r="AI41" s="56"/>
    </row>
    <row r="42" spans="1:36" ht="15.95" customHeight="1" thickBot="1">
      <c r="A42" s="14"/>
      <c r="B42" s="17"/>
      <c r="C42" s="36" t="s">
        <v>16</v>
      </c>
      <c r="D42" s="36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7"/>
      <c r="Z42" s="17"/>
      <c r="AA42" s="93"/>
      <c r="AB42" s="55"/>
      <c r="AC42" s="55"/>
      <c r="AD42" s="55"/>
      <c r="AE42" s="55"/>
      <c r="AF42" s="55"/>
      <c r="AG42" s="55"/>
      <c r="AH42" s="55"/>
      <c r="AI42" s="56"/>
    </row>
    <row r="43" spans="1:36" ht="15.95" customHeight="1" thickBot="1">
      <c r="A43" s="14"/>
      <c r="B43" s="17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7"/>
      <c r="AA43" s="57"/>
      <c r="AB43" s="55"/>
      <c r="AC43" s="60" t="s">
        <v>18</v>
      </c>
      <c r="AD43" s="101"/>
      <c r="AE43" s="68" t="s">
        <v>77</v>
      </c>
      <c r="AF43" s="55"/>
      <c r="AG43" s="55"/>
      <c r="AH43" s="65"/>
      <c r="AI43" s="66"/>
    </row>
    <row r="44" spans="1:36" ht="15.95" customHeight="1" thickBot="1">
      <c r="A44" s="14"/>
      <c r="B44" s="17"/>
      <c r="C44" s="15"/>
      <c r="D44" s="36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5"/>
      <c r="Z44" s="17"/>
      <c r="AA44" s="57"/>
      <c r="AB44" s="55"/>
      <c r="AC44" s="60" t="s">
        <v>19</v>
      </c>
      <c r="AD44" s="129"/>
      <c r="AE44" s="131"/>
      <c r="AF44" s="106" t="s">
        <v>20</v>
      </c>
      <c r="AG44" s="168"/>
      <c r="AH44" s="169"/>
      <c r="AI44" s="66"/>
    </row>
    <row r="45" spans="1:36" ht="15.95" customHeight="1">
      <c r="A45" s="14"/>
      <c r="B45" s="17"/>
      <c r="C45" s="17"/>
      <c r="D45" s="36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70"/>
      <c r="AB45" s="71"/>
      <c r="AC45" s="71"/>
      <c r="AD45" s="71"/>
      <c r="AE45" s="71"/>
      <c r="AF45" s="71"/>
      <c r="AG45" s="71"/>
      <c r="AH45" s="71"/>
      <c r="AI45" s="72"/>
    </row>
    <row r="46" spans="1:36" ht="15.95" customHeight="1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</row>
    <row r="47" spans="1:36" ht="15.95" customHeight="1"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</row>
    <row r="48" spans="1:36" ht="15.75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</row>
    <row r="49" spans="1:37" ht="15.75">
      <c r="A49" s="37"/>
      <c r="B49" s="37"/>
    </row>
    <row r="52" spans="1:37"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7">
      <c r="AA53" s="73"/>
      <c r="AB53" s="73"/>
      <c r="AC53" s="73"/>
      <c r="AD53" s="73"/>
      <c r="AE53" s="73"/>
      <c r="AF53" s="73"/>
      <c r="AG53" s="73"/>
      <c r="AH53" s="73"/>
      <c r="AI53" s="73"/>
      <c r="AK53" s="39"/>
    </row>
    <row r="54" spans="1:37">
      <c r="AA54" s="73"/>
      <c r="AB54" s="73"/>
      <c r="AC54" s="73"/>
      <c r="AD54" s="73"/>
      <c r="AE54" s="73"/>
      <c r="AF54" s="73"/>
      <c r="AG54" s="73"/>
      <c r="AH54" s="73"/>
      <c r="AI54" s="73"/>
    </row>
  </sheetData>
  <sheetProtection algorithmName="SHA-512" hashValue="viRP4QQPVVT+2WOa7NdnnIgePy+U/mXCufzTG3GtNwyAfAvbbE5eVKpLqNByYLuF/bfO3zZrmI9gIYtuRkt6Mg==" saltValue="5/NPA9ETKmB8gGht1Qy2Gg==" spinCount="100000" sheet="1" objects="1" scenarios="1" selectLockedCells="1"/>
  <mergeCells count="40">
    <mergeCell ref="AG44:AH44"/>
    <mergeCell ref="AD44:AE44"/>
    <mergeCell ref="AD38:AE38"/>
    <mergeCell ref="AD39:AE39"/>
    <mergeCell ref="AD23:AG24"/>
    <mergeCell ref="G22:X23"/>
    <mergeCell ref="C22:F22"/>
    <mergeCell ref="U3:W3"/>
    <mergeCell ref="R4:S4"/>
    <mergeCell ref="C18:X21"/>
    <mergeCell ref="P10:X10"/>
    <mergeCell ref="P11:X11"/>
    <mergeCell ref="P12:X12"/>
    <mergeCell ref="P13:X13"/>
    <mergeCell ref="E26:G26"/>
    <mergeCell ref="P40:Q40"/>
    <mergeCell ref="J26:K26"/>
    <mergeCell ref="J30:K30"/>
    <mergeCell ref="L26:M26"/>
    <mergeCell ref="L30:M30"/>
    <mergeCell ref="P38:X38"/>
    <mergeCell ref="R39:X39"/>
    <mergeCell ref="R40:X41"/>
    <mergeCell ref="C38:H38"/>
    <mergeCell ref="C39:H41"/>
    <mergeCell ref="I38:O38"/>
    <mergeCell ref="I39:O41"/>
    <mergeCell ref="AB34:AC34"/>
    <mergeCell ref="AH23:AI24"/>
    <mergeCell ref="AD14:AG14"/>
    <mergeCell ref="AD10:AE10"/>
    <mergeCell ref="AD11:AE11"/>
    <mergeCell ref="AD12:AE12"/>
    <mergeCell ref="AD16:AE16"/>
    <mergeCell ref="I25:P25"/>
    <mergeCell ref="I29:P29"/>
    <mergeCell ref="I33:P33"/>
    <mergeCell ref="AB28:AC28"/>
    <mergeCell ref="AB30:AC30"/>
    <mergeCell ref="AB32:AC32"/>
  </mergeCells>
  <phoneticPr fontId="5"/>
  <conditionalFormatting sqref="AD5 AD3 AD9:AD12 AD14 AD16 AD18:AE18 AD28 AD34 AD38:AD39 AD41:AE41 AD43:AD44 AG44">
    <cfRule type="expression" dxfId="0" priority="8">
      <formula>AD3&lt;&gt;""</formula>
    </cfRule>
  </conditionalFormatting>
  <conditionalFormatting sqref="AD30">
    <cfRule type="expression" dxfId="5" priority="7">
      <formula>AD30&lt;&gt;""</formula>
    </cfRule>
  </conditionalFormatting>
  <conditionalFormatting sqref="AD32">
    <cfRule type="expression" dxfId="4" priority="5">
      <formula>AD32&lt;&gt;""</formula>
    </cfRule>
  </conditionalFormatting>
  <conditionalFormatting sqref="AD43">
    <cfRule type="expression" dxfId="3" priority="3484">
      <formula>#REF!="　ハイフンを使用不可"</formula>
    </cfRule>
  </conditionalFormatting>
  <conditionalFormatting sqref="AD23:AG24">
    <cfRule type="expression" dxfId="2" priority="2">
      <formula>$AD$23&lt;&gt;""</formula>
    </cfRule>
  </conditionalFormatting>
  <conditionalFormatting sqref="AD35">
    <cfRule type="containsText" dxfId="1" priority="1" operator="containsText" text="※">
      <formula>NOT(ISERROR(SEARCH("※",AD35)))</formula>
    </cfRule>
  </conditionalFormatting>
  <dataValidations count="9">
    <dataValidation imeMode="hiragana" allowBlank="1" showInputMessage="1" showErrorMessage="1" sqref="AD18:AE18 AD38:AD39 AD41:AE41 AD14 AD10:AD12" xr:uid="{00000000-0002-0000-0100-000002000000}"/>
    <dataValidation type="custom" imeMode="disabled" allowBlank="1" showInputMessage="1" showErrorMessage="1" errorTitle="E9" error="電話番号はハイフンなし、スペースなし、半角数字で入力してください。" sqref="AD43" xr:uid="{00000000-0002-0000-0100-000003000000}">
      <formula1>AND(9&lt;LEN(AD43),LEN(AD43)&lt;16,0&lt;VALUE(AD43))</formula1>
    </dataValidation>
    <dataValidation type="custom" imeMode="disabled" allowBlank="1" showInputMessage="1" showErrorMessage="1" errorTitle="E11" error="メールアドレスは@の前とうしろで分けて入力してください。" sqref="AD44 AG44" xr:uid="{00000000-0002-0000-0100-000004000000}">
      <formula1>NOT(COUNTIF(AD44,"*@*"))</formula1>
    </dataValidation>
    <dataValidation type="whole" imeMode="disabled" allowBlank="1" showInputMessage="1" showErrorMessage="1" sqref="AD34" xr:uid="{00000000-0002-0000-0100-000005000000}">
      <formula1>0</formula1>
      <formula2>999999999</formula2>
    </dataValidation>
    <dataValidation type="whole" imeMode="disabled" allowBlank="1" showInputMessage="1" showErrorMessage="1" error="6からはじまる5桁の番号を入力してください。" sqref="AD28" xr:uid="{1651D99D-338C-43BF-845D-3B9A5F94B697}">
      <formula1>60001</formula1>
      <formula2>69999</formula2>
    </dataValidation>
    <dataValidation type="date" imeMode="off" allowBlank="1" showInputMessage="1" showErrorMessage="1" error="交付決定日は2024/7/19～2024/11/29で入力してください。" sqref="AD30" xr:uid="{D3B5C438-0460-4B80-B1A3-BA952F388E81}">
      <formula1>45492</formula1>
      <formula2>45990</formula2>
    </dataValidation>
    <dataValidation type="date" imeMode="disabled" allowBlank="1" showInputMessage="1" showErrorMessage="1" error="確定年月日は2025/2/1～2025/3/31で入力してください。" sqref="AD32" xr:uid="{B4FA28BF-98AA-4192-8F23-18B46B7D4910}">
      <formula1>45689</formula1>
      <formula2>45747</formula2>
    </dataValidation>
    <dataValidation type="date" imeMode="halfAlpha" allowBlank="1" showInputMessage="1" showErrorMessage="1" error="文書作成日は2025/2/1～2025/3/31で入力してください。" sqref="AD5" xr:uid="{00000000-0002-0000-0100-000006000000}">
      <formula1>45689</formula1>
      <formula2>45747</formula2>
    </dataValidation>
    <dataValidation imeMode="off" allowBlank="1" showInputMessage="1" showErrorMessage="1" sqref="AD3" xr:uid="{C5F50D00-1346-4BEA-B00A-BB70ADB68ED1}"/>
  </dataValidations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D134727C-D3D8-437C-90D5-BC47AA9F76F0}">
            <xm:f>反映シート!$E$4=TRUE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AD5 AD32</xm:sqref>
        </x14:conditionalFormatting>
        <x14:conditionalFormatting xmlns:xm="http://schemas.microsoft.com/office/excel/2006/main">
          <x14:cfRule type="expression" priority="3" id="{BA6A72BD-71B7-446E-91BC-A743824566E1}">
            <xm:f>反映シート!$E$16=TRUE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AD30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imeMode="hiragana" allowBlank="1" showInputMessage="1" showErrorMessage="1" errorTitle="E4" error="都道府県はリストからプルダウンで選択してください。" xr:uid="{00000000-0002-0000-0100-00000B000000}">
          <x14:formula1>
            <xm:f>都道府県!$A$1:$A$47</xm:f>
          </x14:formula1>
          <xm:sqref>AD9</xm:sqref>
        </x14:dataValidation>
        <x14:dataValidation type="list" imeMode="hiragana" allowBlank="1" showInputMessage="1" xr:uid="{911A6AF3-1AF8-458F-B4D2-1C1A426D6B54}">
          <x14:formula1>
            <xm:f>都道府県!$C$1:$C$5</xm:f>
          </x14:formula1>
          <xm:sqref>AD16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/>
  </sheetPr>
  <dimension ref="B2:E24"/>
  <sheetViews>
    <sheetView workbookViewId="0">
      <selection activeCell="D16" sqref="D16"/>
    </sheetView>
  </sheetViews>
  <sheetFormatPr defaultColWidth="9" defaultRowHeight="13.5"/>
  <cols>
    <col min="1" max="1" width="9" style="1"/>
    <col min="2" max="2" width="21" style="1" customWidth="1"/>
    <col min="3" max="4" width="42.875" style="1" customWidth="1"/>
    <col min="5" max="16384" width="9" style="1"/>
  </cols>
  <sheetData>
    <row r="2" spans="2:5" ht="37.5">
      <c r="B2" s="5" t="s">
        <v>95</v>
      </c>
      <c r="C2" s="7" t="s">
        <v>96</v>
      </c>
      <c r="D2" s="7" t="s">
        <v>97</v>
      </c>
      <c r="E2" s="1" t="s">
        <v>153</v>
      </c>
    </row>
    <row r="3" spans="2:5" ht="18.75">
      <c r="B3" s="6" t="s">
        <v>98</v>
      </c>
      <c r="C3" s="8" t="str">
        <f>IF(様式第12_本紙入力シート!AD3="","-",様式第12_本紙入力シート!AD3)</f>
        <v>-</v>
      </c>
      <c r="D3" s="9" t="str">
        <f>TRIM(CLEAN(C3))</f>
        <v>-</v>
      </c>
    </row>
    <row r="4" spans="2:5" ht="18.75">
      <c r="B4" s="6" t="s">
        <v>99</v>
      </c>
      <c r="C4" s="10" t="str">
        <f>IF(様式第12_本紙入力シート!AD5="","",VALUE(様式第12_本紙入力シート!AD5))</f>
        <v/>
      </c>
      <c r="D4" s="11" t="str">
        <f>C4</f>
        <v/>
      </c>
      <c r="E4" s="1" t="b">
        <f>AND($D$4&lt;&gt;"",$D$14&lt;&gt;"",$D$4&lt;$D$14)</f>
        <v>0</v>
      </c>
    </row>
    <row r="5" spans="2:5" ht="18.75">
      <c r="B5" s="6" t="s">
        <v>100</v>
      </c>
      <c r="C5" s="8" t="str">
        <f>IF(様式第12_本紙入力シート!AD9&lt;&gt;"",様式第12_本紙入力シート!AD9,"")</f>
        <v/>
      </c>
      <c r="D5" s="9" t="str">
        <f t="shared" ref="D5:D24" si="0">TRIM(CLEAN(C5))</f>
        <v/>
      </c>
    </row>
    <row r="6" spans="2:5" ht="18.75">
      <c r="B6" s="6" t="s">
        <v>101</v>
      </c>
      <c r="C6" s="8" t="str">
        <f>IF(様式第12_本紙入力シート!AD10&lt;&gt;"",SUBSTITUTE(様式第12_本紙入力シート!AD10,"　",""),"")</f>
        <v/>
      </c>
      <c r="D6" s="9" t="str">
        <f t="shared" si="0"/>
        <v/>
      </c>
    </row>
    <row r="7" spans="2:5" ht="18.75">
      <c r="B7" s="6" t="s">
        <v>102</v>
      </c>
      <c r="C7" s="8" t="str">
        <f>IF(様式第12_本紙入力シート!AD11&lt;&gt;"",SUBSTITUTE(様式第12_本紙入力シート!AD11,"　",""),"")</f>
        <v/>
      </c>
      <c r="D7" s="9" t="str">
        <f t="shared" si="0"/>
        <v/>
      </c>
    </row>
    <row r="8" spans="2:5" ht="18.75">
      <c r="B8" s="6" t="s">
        <v>103</v>
      </c>
      <c r="C8" s="8" t="str">
        <f>IF(様式第12_本紙入力シート!AD12&lt;&gt;"",SUBSTITUTE(様式第12_本紙入力シート!AD12,"　",""),"")</f>
        <v/>
      </c>
      <c r="D8" s="9" t="str">
        <f t="shared" si="0"/>
        <v/>
      </c>
    </row>
    <row r="9" spans="2:5" ht="18.75">
      <c r="B9" s="6" t="s">
        <v>117</v>
      </c>
      <c r="C9" s="8" t="str">
        <f>IF(様式第12_本紙入力シート!AD14&lt;&gt;"",様式第12_本紙入力シート!AD14,"")</f>
        <v/>
      </c>
      <c r="D9" s="9" t="str">
        <f t="shared" si="0"/>
        <v/>
      </c>
    </row>
    <row r="10" spans="2:5" ht="18.75">
      <c r="B10" s="6" t="s">
        <v>104</v>
      </c>
      <c r="C10" s="8" t="str">
        <f>IF(様式第12_本紙入力シート!AD16&lt;&gt;"",SUBSTITUTE(様式第12_本紙入力シート!AD16,"　",""),"")</f>
        <v/>
      </c>
      <c r="D10" s="9" t="str">
        <f t="shared" si="0"/>
        <v/>
      </c>
    </row>
    <row r="11" spans="2:5" ht="18.75">
      <c r="B11" s="6" t="s">
        <v>105</v>
      </c>
      <c r="C11" s="8" t="str">
        <f>IF(様式第12_本紙入力シート!$AD$18&lt;&gt;"",SUBSTITUTE(様式第12_本紙入力シート!$AD$18,"　",""),"")</f>
        <v/>
      </c>
      <c r="D11" s="9" t="str">
        <f t="shared" si="0"/>
        <v/>
      </c>
    </row>
    <row r="12" spans="2:5" ht="18.75">
      <c r="B12" s="6" t="s">
        <v>106</v>
      </c>
      <c r="C12" s="8" t="str">
        <f>IF(様式第12_本紙入力シート!$AE$18&lt;&gt;"",SUBSTITUTE(様式第12_本紙入力シート!$AE$18,"　",""),"")</f>
        <v/>
      </c>
      <c r="D12" s="9" t="str">
        <f t="shared" si="0"/>
        <v/>
      </c>
    </row>
    <row r="13" spans="2:5" ht="18.75">
      <c r="B13" s="6" t="s">
        <v>118</v>
      </c>
      <c r="C13" s="13" t="str">
        <f>IF(様式第12_本紙入力シート!AD23="",D9,SUBSTITUTE(様式第12_本紙入力シート!AD23,"トラック輸送省エネ化推進事業",""))</f>
        <v/>
      </c>
      <c r="D13" s="9" t="str">
        <f t="shared" si="0"/>
        <v/>
      </c>
    </row>
    <row r="14" spans="2:5" ht="18.75">
      <c r="B14" s="6" t="s">
        <v>107</v>
      </c>
      <c r="C14" s="10" t="str">
        <f>IF(様式第12_本紙入力シート!AD32="","",様式第12_本紙入力シート!AD32)</f>
        <v/>
      </c>
      <c r="D14" s="11" t="str">
        <f>C14</f>
        <v/>
      </c>
    </row>
    <row r="15" spans="2:5" ht="18.75">
      <c r="B15" s="6" t="s">
        <v>108</v>
      </c>
      <c r="C15" s="8" t="str">
        <f>IF(様式第12_本紙入力シート!AD28="","",様式第12_本紙入力シート!AD28)</f>
        <v/>
      </c>
      <c r="D15" s="9" t="str">
        <f t="shared" si="0"/>
        <v/>
      </c>
    </row>
    <row r="16" spans="2:5" ht="18.75">
      <c r="B16" s="6" t="s">
        <v>109</v>
      </c>
      <c r="C16" s="10" t="str">
        <f>IF(様式第12_本紙入力シート!AD30="","",様式第12_本紙入力シート!AD30)</f>
        <v/>
      </c>
      <c r="D16" s="11" t="str">
        <f>IFERROR(IF(YEAR(C16)=2024,C16,DATE(2024,MONTH(C16),DAY(C16))),"")</f>
        <v/>
      </c>
      <c r="E16" s="1" t="b">
        <f>IF(D16&lt;&gt;"",NOT(AND(DATE(2024,7,18)&lt;D16,D16&lt;DATE(2024,11,30))),FALSE)</f>
        <v>0</v>
      </c>
    </row>
    <row r="17" spans="2:4" ht="18.75">
      <c r="B17" s="6" t="s">
        <v>110</v>
      </c>
      <c r="C17" s="8" t="str">
        <f>IF(様式第12_本紙入力シート!AD34="","",様式第12_本紙入力シート!AD34)</f>
        <v/>
      </c>
      <c r="D17" s="12" t="str">
        <f>C17</f>
        <v/>
      </c>
    </row>
    <row r="18" spans="2:4" ht="18.75">
      <c r="B18" s="84" t="s">
        <v>119</v>
      </c>
      <c r="C18" s="85" t="str">
        <f>IF(様式第12_本紙入力シート!$AD$37&lt;&gt;"",様式第12_本紙入力シート!$AD$37,"")</f>
        <v/>
      </c>
      <c r="D18" s="85" t="str">
        <f t="shared" si="0"/>
        <v/>
      </c>
    </row>
    <row r="19" spans="2:4" ht="18.75">
      <c r="B19" s="6" t="s">
        <v>111</v>
      </c>
      <c r="C19" s="8" t="str">
        <f>IF(様式第12_本紙入力シート!AD38&lt;&gt;"",SUBSTITUTE(様式第12_本紙入力シート!AD38,"　",""),"")</f>
        <v/>
      </c>
      <c r="D19" s="9" t="str">
        <f t="shared" si="0"/>
        <v/>
      </c>
    </row>
    <row r="20" spans="2:4" ht="18.75">
      <c r="B20" s="6" t="s">
        <v>112</v>
      </c>
      <c r="C20" s="8" t="str">
        <f>IF(様式第12_本紙入力シート!AD39&lt;&gt;"",SUBSTITUTE(様式第12_本紙入力シート!AD39,"　",""),"")</f>
        <v/>
      </c>
      <c r="D20" s="9" t="str">
        <f t="shared" si="0"/>
        <v/>
      </c>
    </row>
    <row r="21" spans="2:4" ht="18.75">
      <c r="B21" s="6" t="s">
        <v>113</v>
      </c>
      <c r="C21" s="8" t="str">
        <f>IF(様式第12_本紙入力シート!AD41&lt;&gt;"",SUBSTITUTE(様式第12_本紙入力シート!AD41,"　",""),"")</f>
        <v/>
      </c>
      <c r="D21" s="9" t="str">
        <f t="shared" si="0"/>
        <v/>
      </c>
    </row>
    <row r="22" spans="2:4" ht="18.75">
      <c r="B22" s="6" t="s">
        <v>114</v>
      </c>
      <c r="C22" s="8" t="str">
        <f>IF(様式第12_本紙入力シート!AE41&lt;&gt;"",SUBSTITUTE(様式第12_本紙入力シート!AE41,"　",""),"")</f>
        <v/>
      </c>
      <c r="D22" s="9" t="str">
        <f t="shared" si="0"/>
        <v/>
      </c>
    </row>
    <row r="23" spans="2:4" ht="18.75">
      <c r="B23" s="6" t="s">
        <v>115</v>
      </c>
      <c r="C23" s="8" t="str">
        <f>IF(様式第12_本紙入力シート!AD43&lt;&gt;"",SUBSTITUTE(SUBSTITUTE(SUBSTITUTE(様式第12_本紙入力シート!AD43,")",""),"(",""),"-",""),"")</f>
        <v/>
      </c>
      <c r="D23" s="9" t="str">
        <f t="shared" si="0"/>
        <v/>
      </c>
    </row>
    <row r="24" spans="2:4" ht="18.75">
      <c r="B24" s="6" t="s">
        <v>116</v>
      </c>
      <c r="C24" s="8" t="str">
        <f>SUBSTITUTE(IF(AND(様式第12_本紙入力シート!AD44&lt;&gt;"",様式第12_本紙入力シート!AG44&lt;&gt;""),ASC(様式第12_本紙入力シート!AD44&amp;様式第12_本紙入力シート!AF44&amp;様式第12_本紙入力シート!AG44),"")," ","")</f>
        <v/>
      </c>
      <c r="D24" s="9" t="str">
        <f t="shared" si="0"/>
        <v/>
      </c>
    </row>
  </sheetData>
  <sheetProtection selectLockedCells="1"/>
  <phoneticPr fontId="5"/>
  <dataValidations count="2">
    <dataValidation imeMode="hiragana" allowBlank="1" showInputMessage="1" showErrorMessage="1" sqref="C6:C13 C18:C22" xr:uid="{00000000-0002-0000-0200-000000000000}"/>
    <dataValidation imeMode="halfAlpha" allowBlank="1" showInputMessage="1" showErrorMessage="1" sqref="C4 C23 C14:C17" xr:uid="{00000000-0002-0000-0200-000001000000}"/>
  </dataValidation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theme="1"/>
  </sheetPr>
  <dimension ref="A1:C47"/>
  <sheetViews>
    <sheetView workbookViewId="0">
      <selection activeCell="E9" sqref="E9"/>
    </sheetView>
  </sheetViews>
  <sheetFormatPr defaultRowHeight="13.5"/>
  <sheetData>
    <row r="1" spans="1:3">
      <c r="A1" t="s">
        <v>21</v>
      </c>
      <c r="C1" t="s">
        <v>136</v>
      </c>
    </row>
    <row r="2" spans="1:3">
      <c r="A2" t="s">
        <v>22</v>
      </c>
      <c r="C2" t="s">
        <v>137</v>
      </c>
    </row>
    <row r="3" spans="1:3">
      <c r="A3" t="s">
        <v>23</v>
      </c>
      <c r="C3" t="s">
        <v>138</v>
      </c>
    </row>
    <row r="4" spans="1:3">
      <c r="A4" t="s">
        <v>24</v>
      </c>
      <c r="C4" t="s">
        <v>139</v>
      </c>
    </row>
    <row r="5" spans="1:3">
      <c r="A5" t="s">
        <v>25</v>
      </c>
      <c r="C5" t="s">
        <v>140</v>
      </c>
    </row>
    <row r="6" spans="1:3">
      <c r="A6" t="s">
        <v>26</v>
      </c>
    </row>
    <row r="7" spans="1:3">
      <c r="A7" t="s">
        <v>27</v>
      </c>
    </row>
    <row r="8" spans="1:3">
      <c r="A8" t="s">
        <v>28</v>
      </c>
    </row>
    <row r="9" spans="1:3">
      <c r="A9" t="s">
        <v>29</v>
      </c>
    </row>
    <row r="10" spans="1:3">
      <c r="A10" t="s">
        <v>30</v>
      </c>
    </row>
    <row r="11" spans="1:3">
      <c r="A11" t="s">
        <v>31</v>
      </c>
    </row>
    <row r="12" spans="1:3">
      <c r="A12" t="s">
        <v>32</v>
      </c>
    </row>
    <row r="13" spans="1:3">
      <c r="A13" t="s">
        <v>7</v>
      </c>
    </row>
    <row r="14" spans="1:3">
      <c r="A14" t="s">
        <v>33</v>
      </c>
    </row>
    <row r="15" spans="1:3">
      <c r="A15" t="s">
        <v>34</v>
      </c>
    </row>
    <row r="16" spans="1:3">
      <c r="A16" t="s">
        <v>35</v>
      </c>
    </row>
    <row r="17" spans="1:1">
      <c r="A17" t="s">
        <v>36</v>
      </c>
    </row>
    <row r="18" spans="1:1">
      <c r="A18" t="s">
        <v>37</v>
      </c>
    </row>
    <row r="19" spans="1:1">
      <c r="A19" t="s">
        <v>38</v>
      </c>
    </row>
    <row r="20" spans="1:1">
      <c r="A20" t="s">
        <v>39</v>
      </c>
    </row>
    <row r="21" spans="1:1">
      <c r="A21" t="s">
        <v>40</v>
      </c>
    </row>
    <row r="22" spans="1:1">
      <c r="A22" t="s">
        <v>41</v>
      </c>
    </row>
    <row r="23" spans="1:1">
      <c r="A23" t="s">
        <v>42</v>
      </c>
    </row>
    <row r="24" spans="1:1">
      <c r="A24" t="s">
        <v>43</v>
      </c>
    </row>
    <row r="25" spans="1:1">
      <c r="A25" t="s">
        <v>44</v>
      </c>
    </row>
    <row r="26" spans="1:1">
      <c r="A26" t="s">
        <v>45</v>
      </c>
    </row>
    <row r="27" spans="1:1">
      <c r="A27" t="s">
        <v>46</v>
      </c>
    </row>
    <row r="28" spans="1:1">
      <c r="A28" t="s">
        <v>47</v>
      </c>
    </row>
    <row r="29" spans="1:1">
      <c r="A29" t="s">
        <v>48</v>
      </c>
    </row>
    <row r="30" spans="1:1">
      <c r="A30" t="s">
        <v>49</v>
      </c>
    </row>
    <row r="31" spans="1:1">
      <c r="A31" t="s">
        <v>50</v>
      </c>
    </row>
    <row r="32" spans="1:1">
      <c r="A32" t="s">
        <v>51</v>
      </c>
    </row>
    <row r="33" spans="1:1">
      <c r="A33" t="s">
        <v>52</v>
      </c>
    </row>
    <row r="34" spans="1:1">
      <c r="A34" t="s">
        <v>53</v>
      </c>
    </row>
    <row r="35" spans="1:1">
      <c r="A35" t="s">
        <v>54</v>
      </c>
    </row>
    <row r="36" spans="1:1">
      <c r="A36" t="s">
        <v>55</v>
      </c>
    </row>
    <row r="37" spans="1:1">
      <c r="A37" t="s">
        <v>56</v>
      </c>
    </row>
    <row r="38" spans="1:1">
      <c r="A38" t="s">
        <v>57</v>
      </c>
    </row>
    <row r="39" spans="1:1">
      <c r="A39" t="s">
        <v>58</v>
      </c>
    </row>
    <row r="40" spans="1:1">
      <c r="A40" t="s">
        <v>59</v>
      </c>
    </row>
    <row r="41" spans="1:1">
      <c r="A41" t="s">
        <v>60</v>
      </c>
    </row>
    <row r="42" spans="1:1">
      <c r="A42" t="s">
        <v>61</v>
      </c>
    </row>
    <row r="43" spans="1:1">
      <c r="A43" t="s">
        <v>62</v>
      </c>
    </row>
    <row r="44" spans="1:1">
      <c r="A44" t="s">
        <v>63</v>
      </c>
    </row>
    <row r="45" spans="1:1">
      <c r="A45" t="s">
        <v>64</v>
      </c>
    </row>
    <row r="46" spans="1:1">
      <c r="A46" t="s">
        <v>65</v>
      </c>
    </row>
    <row r="47" spans="1:1">
      <c r="A47" t="s">
        <v>66</v>
      </c>
    </row>
  </sheetData>
  <phoneticPr fontId="5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tabColor theme="1"/>
  </sheetPr>
  <dimension ref="A1:A4"/>
  <sheetViews>
    <sheetView workbookViewId="0">
      <selection activeCell="L29" sqref="L29"/>
    </sheetView>
  </sheetViews>
  <sheetFormatPr defaultRowHeight="13.5"/>
  <sheetData>
    <row r="1" spans="1:1">
      <c r="A1" t="s">
        <v>67</v>
      </c>
    </row>
    <row r="2" spans="1:1">
      <c r="A2" t="s">
        <v>68</v>
      </c>
    </row>
    <row r="3" spans="1:1">
      <c r="A3" t="s">
        <v>69</v>
      </c>
    </row>
    <row r="4" spans="1:1">
      <c r="A4" t="s">
        <v>70</v>
      </c>
    </row>
  </sheetData>
  <phoneticPr fontId="5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B4"/>
  <sheetViews>
    <sheetView workbookViewId="0"/>
  </sheetViews>
  <sheetFormatPr defaultColWidth="9" defaultRowHeight="13.5"/>
  <cols>
    <col min="1" max="1" width="40.75" style="3" bestFit="1" customWidth="1"/>
    <col min="2" max="16384" width="9" style="3"/>
  </cols>
  <sheetData>
    <row r="1" spans="1:2">
      <c r="A1" s="2" t="s">
        <v>71</v>
      </c>
      <c r="B1" s="113" t="s">
        <v>171</v>
      </c>
    </row>
    <row r="2" spans="1:2">
      <c r="A2" s="2" t="s">
        <v>72</v>
      </c>
      <c r="B2" s="113" t="s">
        <v>172</v>
      </c>
    </row>
    <row r="3" spans="1:2">
      <c r="A3" s="2" t="s">
        <v>73</v>
      </c>
      <c r="B3" s="4" t="s">
        <v>86</v>
      </c>
    </row>
    <row r="4" spans="1:2">
      <c r="A4" s="2" t="s">
        <v>74</v>
      </c>
      <c r="B4" s="114" t="s">
        <v>173</v>
      </c>
    </row>
  </sheetData>
  <phoneticPr fontId="5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6AEAC6530E514792DF8AB1A2192557" ma:contentTypeVersion="9" ma:contentTypeDescription="新しいドキュメントを作成します。" ma:contentTypeScope="" ma:versionID="d153530f5bea34e80e316ed82d25c33b">
  <xsd:schema xmlns:xsd="http://www.w3.org/2001/XMLSchema" xmlns:xs="http://www.w3.org/2001/XMLSchema" xmlns:p="http://schemas.microsoft.com/office/2006/metadata/properties" xmlns:ns2="c3b08bc5-da99-4475-9cea-8190f020cc59" xmlns:ns3="9e7ab9cb-f097-457f-85cf-fa02fba73cb2" targetNamespace="http://schemas.microsoft.com/office/2006/metadata/properties" ma:root="true" ma:fieldsID="f1c2e5061bc994bbc87d39ac11885c36" ns2:_="" ns3:_="">
    <xsd:import namespace="c3b08bc5-da99-4475-9cea-8190f020cc59"/>
    <xsd:import namespace="9e7ab9cb-f097-457f-85cf-fa02fba73c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b08bc5-da99-4475-9cea-8190f020cc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5b78dc83-ca9e-435d-bf5b-fd312d7f5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7ab9cb-f097-457f-85cf-fa02fba73cb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8d1b821-2ae0-469d-9839-9db5403fabaf}" ma:internalName="TaxCatchAll" ma:showField="CatchAllData" ma:web="9e7ab9cb-f097-457f-85cf-fa02fba73c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ECDE57-A30E-4BC8-B7BD-93E491A8D0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A8A1F4-1DBE-44DA-9AEF-29739FAF46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b08bc5-da99-4475-9cea-8190f020cc59"/>
    <ds:schemaRef ds:uri="9e7ab9cb-f097-457f-85cf-fa02fba73c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はじめに</vt:lpstr>
      <vt:lpstr>様式第12_本紙入力シート</vt:lpstr>
      <vt:lpstr>反映シート</vt:lpstr>
      <vt:lpstr>都道府県</vt:lpstr>
      <vt:lpstr>メモ</vt:lpstr>
      <vt:lpstr>インポート</vt:lpstr>
      <vt:lpstr>様式第12_本紙入力シート!Print_Area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2025-02-07T04:24:19Z</dcterms:modified>
  <cp:category/>
  <cp:contentStatus/>
</cp:coreProperties>
</file>