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/>
  <xr:revisionPtr revIDLastSave="0" documentId="13_ncr:1_{EDB310E7-4267-48F0-8496-F04D0153E750}" xr6:coauthVersionLast="47" xr6:coauthVersionMax="47" xr10:uidLastSave="{00000000-0000-0000-0000-000000000000}"/>
  <workbookProtection workbookAlgorithmName="SHA-512" workbookHashValue="mwVR4AUVur1p5bWJatmXefDg7Cr4mqCKLOXnA792FQH1lKXu9hnERm2ce2hMYe/3BX34s59ZfhGeTHcU0RXm0g==" workbookSaltValue="08aQHmgPj7k1drnoBLd3nw==" workbookSpinCount="100000" lockStructure="1"/>
  <bookViews>
    <workbookView xWindow="705" yWindow="285" windowWidth="19065" windowHeight="14970" xr2:uid="{00000000-000D-0000-FFFF-FFFF00000000}"/>
  </bookViews>
  <sheets>
    <sheet name="総括表" sheetId="2" r:id="rId1"/>
    <sheet name="総括表（記入例）" sheetId="4" r:id="rId2"/>
    <sheet name="コード928" sheetId="3" state="hidden" r:id="rId3"/>
  </sheets>
  <definedNames>
    <definedName name="_xlnm._FilterDatabase" localSheetId="2" hidden="1">コード928!$A$1:$I$62</definedName>
    <definedName name="_xlnm.Print_Area" localSheetId="0">総括表!$A$1:$Z$31</definedName>
    <definedName name="_xlnm.Print_Area" localSheetId="1">'総括表（記入例）'!$B$1:$AB$34</definedName>
    <definedName name="Z_353CA85B_F2EC_4A36_93E1_0F03026AE0A9_.wvu.PrintArea" localSheetId="0" hidden="1">総括表!$A$1:$Z$36</definedName>
    <definedName name="Z_F658EF92_B2BF_424B_BEDD_6D028AFABACD_.wvu.PrintArea" localSheetId="0" hidden="1">総括表!$A$1:$Z$36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3" l="1"/>
  <c r="A54" i="3"/>
  <c r="A55" i="3"/>
  <c r="A56" i="3"/>
  <c r="A57" i="3"/>
  <c r="A58" i="3"/>
  <c r="A59" i="3"/>
  <c r="A60" i="3"/>
  <c r="A61" i="3"/>
  <c r="A62" i="3"/>
  <c r="A63" i="3"/>
  <c r="A64" i="3"/>
  <c r="A52" i="3"/>
  <c r="A51" i="3"/>
  <c r="A50" i="3"/>
  <c r="A49" i="3"/>
  <c r="A48" i="3"/>
  <c r="A47" i="3"/>
  <c r="A46" i="3"/>
  <c r="A45" i="3"/>
  <c r="A44" i="3"/>
  <c r="A43" i="3"/>
  <c r="A42" i="3"/>
  <c r="A41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U11" i="2" l="1"/>
  <c r="AE9" i="2"/>
  <c r="AG10" i="2" l="1"/>
  <c r="AG9" i="2"/>
  <c r="AE10" i="2"/>
  <c r="AF10" i="2"/>
  <c r="AF9" i="2"/>
  <c r="AD10" i="2"/>
  <c r="AD9" i="2"/>
  <c r="AD11" i="2" l="1"/>
  <c r="AE11" i="2" s="1"/>
  <c r="F11" i="2" s="1"/>
  <c r="I18" i="2" l="1"/>
  <c r="I17" i="2"/>
  <c r="I16" i="2"/>
  <c r="I15" i="2"/>
</calcChain>
</file>

<file path=xl/sharedStrings.xml><?xml version="1.0" encoding="utf-8"?>
<sst xmlns="http://schemas.openxmlformats.org/spreadsheetml/2006/main" count="542" uniqueCount="195">
  <si>
    <t>実施状況報告（総括表）</t>
  </si>
  <si>
    <t>　</t>
  </si>
  <si>
    <t>１．補助事業者情報</t>
  </si>
  <si>
    <t>交付決定番号</t>
  </si>
  <si>
    <t>補助事業者名</t>
  </si>
  <si>
    <t>事業場名</t>
  </si>
  <si>
    <t>検証
期間</t>
  </si>
  <si>
    <t>開始</t>
  </si>
  <si>
    <t>令和</t>
  </si>
  <si>
    <t>年</t>
  </si>
  <si>
    <t>月</t>
  </si>
  <si>
    <t>日</t>
  </si>
  <si>
    <t>終了</t>
  </si>
  <si>
    <t>２．使用したスキャンツールの型式等</t>
  </si>
  <si>
    <t>メーカー名　</t>
  </si>
  <si>
    <t>（</t>
  </si>
  <si>
    <t>）</t>
  </si>
  <si>
    <t>名称・型式</t>
  </si>
  <si>
    <t>品番</t>
  </si>
  <si>
    <t>ソフトのバージョン</t>
  </si>
  <si>
    <r>
      <rPr>
        <sz val="11"/>
        <color indexed="8"/>
        <rFont val="ＭＳ Ｐゴシック"/>
        <family val="3"/>
        <charset val="128"/>
      </rPr>
      <t>※（　　）内に「補助対象機器一覧」に示されたコード番号を</t>
    </r>
    <r>
      <rPr>
        <sz val="11"/>
        <rFont val="ＭＳ Ｐゴシック"/>
        <family val="3"/>
        <charset val="128"/>
      </rPr>
      <t>入力</t>
    </r>
    <r>
      <rPr>
        <sz val="11"/>
        <color indexed="8"/>
        <rFont val="ＭＳ Ｐゴシック"/>
        <family val="3"/>
        <charset val="128"/>
      </rPr>
      <t>すること。</t>
    </r>
  </si>
  <si>
    <t>３．診断データの提出形式（下記○のいずれかであるかクリックして選択すること）</t>
  </si>
  <si>
    <t xml:space="preserve"> Ｍｉｃｒｏｓｏｆｔ　Ｅｘｃｅｌ</t>
  </si>
  <si>
    <t>ＣＳＶ</t>
  </si>
  <si>
    <t>テキスト</t>
  </si>
  <si>
    <t>ＰＤＦ形式（文字の取り出しが可能な形式）</t>
  </si>
  <si>
    <t xml:space="preserve"> 令和</t>
  </si>
  <si>
    <t>※（　　）内に「補助対象機器一覧」に示されたコード番号を入力すること。</t>
  </si>
  <si>
    <t>-</t>
  </si>
  <si>
    <t>MTG5000</t>
  </si>
  <si>
    <t>MTG5000　フルセット</t>
  </si>
  <si>
    <t>MTG5000SET</t>
  </si>
  <si>
    <t>株式会社アルティア</t>
  </si>
  <si>
    <t>○○自動車株式会社</t>
    <phoneticPr fontId="14"/>
  </si>
  <si>
    <t>○○自動車整備工場</t>
    <phoneticPr fontId="14"/>
  </si>
  <si>
    <t>実施状況報告（総括表）</t>
    <phoneticPr fontId="14"/>
  </si>
  <si>
    <t>※複数の事業場・対象機器を申請した場合は、各事業場・対象機器毎に入力すること。</t>
    <phoneticPr fontId="14"/>
  </si>
  <si>
    <t>日</t>
    <phoneticPr fontId="14"/>
  </si>
  <si>
    <t>補助事業者名</t>
    <phoneticPr fontId="14"/>
  </si>
  <si>
    <t>年</t>
    <phoneticPr fontId="14"/>
  </si>
  <si>
    <t>MaxiSys Elite</t>
  </si>
  <si>
    <t>MaxiSys MS906</t>
  </si>
  <si>
    <t>MS906</t>
  </si>
  <si>
    <t>MaxiSys MS906BT</t>
  </si>
  <si>
    <t>MS908P</t>
  </si>
  <si>
    <t>Maxisys 908S</t>
  </si>
  <si>
    <t>MS908</t>
  </si>
  <si>
    <t>Maxisys 908S Pro</t>
  </si>
  <si>
    <t>MaxiSys ELITE</t>
  </si>
  <si>
    <t>MS908E</t>
  </si>
  <si>
    <t>MaxiSys ADAS</t>
  </si>
  <si>
    <t>MS908A</t>
  </si>
  <si>
    <t>MTG-DUAL-TAB</t>
  </si>
  <si>
    <t>S-DMT-MS</t>
  </si>
  <si>
    <t>マルチサポートツールMST-7R</t>
  </si>
  <si>
    <t>MST-7R</t>
  </si>
  <si>
    <t>X-431PAD JV</t>
  </si>
  <si>
    <t>A</t>
    <phoneticPr fontId="14"/>
  </si>
  <si>
    <t>K</t>
    <phoneticPr fontId="14"/>
  </si>
  <si>
    <t>-</t>
    <phoneticPr fontId="14"/>
  </si>
  <si>
    <t>交付決定番号</t>
    <phoneticPr fontId="14"/>
  </si>
  <si>
    <t>MaxiSys MS906BT ADAS</t>
  </si>
  <si>
    <t>MS906BTA</t>
  </si>
  <si>
    <t>Maxisys 908S ADAS</t>
  </si>
  <si>
    <t>MaxiSys ELITE ADAS</t>
  </si>
  <si>
    <t>MS908EA</t>
  </si>
  <si>
    <t>MS906BT</t>
  </si>
  <si>
    <t>ディーラー系整備工場</t>
    <phoneticPr fontId="14"/>
  </si>
  <si>
    <t>一般整備工場</t>
  </si>
  <si>
    <t>その他</t>
  </si>
  <si>
    <t>事業場の分類</t>
    <rPh sb="0" eb="3">
      <t>ジギョウバ</t>
    </rPh>
    <rPh sb="4" eb="6">
      <t>ブンルイ</t>
    </rPh>
    <phoneticPr fontId="14"/>
  </si>
  <si>
    <t>台</t>
    <rPh sb="0" eb="1">
      <t>ダイ</t>
    </rPh>
    <phoneticPr fontId="14"/>
  </si>
  <si>
    <t>うちDTCが検出されなかった車両台数</t>
    <rPh sb="6" eb="8">
      <t>ケンシュツ</t>
    </rPh>
    <rPh sb="14" eb="16">
      <t>シャリョウ</t>
    </rPh>
    <rPh sb="16" eb="18">
      <t>ダイスウ</t>
    </rPh>
    <phoneticPr fontId="14"/>
  </si>
  <si>
    <t>スキャンツールを使用
した車両台数</t>
    <rPh sb="13" eb="15">
      <t>シャリョウ</t>
    </rPh>
    <phoneticPr fontId="14"/>
  </si>
  <si>
    <t>事業場の分類</t>
    <phoneticPr fontId="14"/>
  </si>
  <si>
    <t>３．診断データの提出形式（下記○のいずれかであるかクリックして選択すること）</t>
    <phoneticPr fontId="14"/>
  </si>
  <si>
    <t>診断データの提出形式</t>
    <phoneticPr fontId="14"/>
  </si>
  <si>
    <t>検証
日数</t>
    <rPh sb="0" eb="2">
      <t>ケンショウ</t>
    </rPh>
    <rPh sb="3" eb="5">
      <t>ニッスウ</t>
    </rPh>
    <phoneticPr fontId="14"/>
  </si>
  <si>
    <t>検証台数</t>
    <rPh sb="0" eb="2">
      <t>ケンショウ</t>
    </rPh>
    <rPh sb="2" eb="4">
      <t>ダイスウ</t>
    </rPh>
    <phoneticPr fontId="14"/>
  </si>
  <si>
    <t>G-scanZ　エントリー</t>
  </si>
  <si>
    <t>GZEJ01</t>
  </si>
  <si>
    <t>G-scanZ　スタンダード</t>
  </si>
  <si>
    <t>GZSJ01</t>
  </si>
  <si>
    <t>GZEJ01T</t>
  </si>
  <si>
    <t>G-scanZ　スタンダード（育成機関）</t>
  </si>
  <si>
    <t>GZSJ01T</t>
  </si>
  <si>
    <t>GZEJ01DS</t>
  </si>
  <si>
    <t>G-scanZ　スタンダード（災害支援）</t>
  </si>
  <si>
    <t>GZSJ01DS</t>
  </si>
  <si>
    <t>G-scanZ Tab　エントリー</t>
  </si>
  <si>
    <t>ZT-J01E</t>
  </si>
  <si>
    <t>G-scanZ Tab　スタンダード</t>
  </si>
  <si>
    <t>ZT-J01S</t>
  </si>
  <si>
    <t>G-scanZ Tab　エントリー（育成機関）</t>
  </si>
  <si>
    <t>ZT-J01ET</t>
  </si>
  <si>
    <t>G-scanZ Tab　スタンダード（育成機関）</t>
  </si>
  <si>
    <t>ZT-J01ST</t>
  </si>
  <si>
    <t>G-scanZ Tab　エントリー（災害支援）</t>
  </si>
  <si>
    <t>ZT-J01EDS</t>
  </si>
  <si>
    <t>G-scanZ Tab　スタンダード（災害支援）</t>
  </si>
  <si>
    <t>ZT-J01SDS</t>
  </si>
  <si>
    <t>MaxiSys Ultra</t>
  </si>
  <si>
    <t>MaxiSys MS919</t>
  </si>
  <si>
    <t>MaxiSys MS909</t>
  </si>
  <si>
    <t>MaxiSys MS908SPro</t>
  </si>
  <si>
    <t>MaxiSys MS906BTADAS</t>
  </si>
  <si>
    <t>MaxiSys MS908CV</t>
  </si>
  <si>
    <t>Ver.3.50 以上</t>
  </si>
  <si>
    <t>Ver.3.71 以上</t>
  </si>
  <si>
    <t>Ver.1.50 以上</t>
  </si>
  <si>
    <t>MaxiSys 909</t>
  </si>
  <si>
    <t>Maxisys 919</t>
  </si>
  <si>
    <t>MaxiSys 909 ADAS</t>
  </si>
  <si>
    <t>Maxisys 919 ADAS</t>
  </si>
  <si>
    <t>MS909</t>
  </si>
  <si>
    <t>MS919</t>
  </si>
  <si>
    <t>MS909A</t>
  </si>
  <si>
    <t>MS919A</t>
  </si>
  <si>
    <t>MTG5000ANV</t>
  </si>
  <si>
    <t>MTG5000-S</t>
  </si>
  <si>
    <t>ISCAN3-E</t>
  </si>
  <si>
    <t>ALISCAN3-E</t>
  </si>
  <si>
    <t>MTG5000ANV　フルセット</t>
  </si>
  <si>
    <t>MTG5000-S　フルセット</t>
  </si>
  <si>
    <t>TPM-5</t>
  </si>
  <si>
    <t>TPM-TAB</t>
  </si>
  <si>
    <t>TPM-7</t>
  </si>
  <si>
    <t>S-DMT-MS-Ｔ１</t>
  </si>
  <si>
    <t>S-DMT-MS-Ｔ3</t>
  </si>
  <si>
    <t>X-431PRO3J V4.0</t>
  </si>
  <si>
    <t>SSS-T2+</t>
    <phoneticPr fontId="14"/>
  </si>
  <si>
    <t>EG3005-5000</t>
    <phoneticPr fontId="14"/>
  </si>
  <si>
    <t>K</t>
    <phoneticPr fontId="23"/>
  </si>
  <si>
    <t>A</t>
    <phoneticPr fontId="23"/>
  </si>
  <si>
    <t>-</t>
    <phoneticPr fontId="23"/>
  </si>
  <si>
    <t>SSS-T2+</t>
    <phoneticPr fontId="23"/>
  </si>
  <si>
    <t>EG3005-5000</t>
    <phoneticPr fontId="23"/>
  </si>
  <si>
    <t>SSS-T2</t>
    <phoneticPr fontId="23"/>
  </si>
  <si>
    <t>EG3005-0000</t>
    <phoneticPr fontId="23"/>
  </si>
  <si>
    <t>SSS-αⅡ</t>
    <phoneticPr fontId="23"/>
  </si>
  <si>
    <t>EG3004-0000</t>
    <phoneticPr fontId="23"/>
  </si>
  <si>
    <t>株式会社インターサポート</t>
    <phoneticPr fontId="24"/>
  </si>
  <si>
    <t>C</t>
  </si>
  <si>
    <t>A</t>
  </si>
  <si>
    <t>G-scanZ　エントリー（育成機関）</t>
    <rPh sb="14" eb="18">
      <t>イクセイキカン</t>
    </rPh>
    <phoneticPr fontId="21"/>
  </si>
  <si>
    <t>G-scanZ　エントリー（災害支援）</t>
    <rPh sb="14" eb="18">
      <t>サイガイシエン</t>
    </rPh>
    <phoneticPr fontId="21"/>
  </si>
  <si>
    <t>B</t>
  </si>
  <si>
    <t>オーテル・インテリジェント・テクノロジー株式会社</t>
    <phoneticPr fontId="24"/>
  </si>
  <si>
    <t>N</t>
  </si>
  <si>
    <t>a</t>
  </si>
  <si>
    <t>Ver.1.18 以上</t>
    <rPh sb="0" eb="2">
      <t>イジョ</t>
    </rPh>
    <phoneticPr fontId="22"/>
  </si>
  <si>
    <t>b</t>
  </si>
  <si>
    <t>c</t>
  </si>
  <si>
    <t>D</t>
  </si>
  <si>
    <t>d</t>
  </si>
  <si>
    <t>E</t>
  </si>
  <si>
    <t>e</t>
  </si>
  <si>
    <t>F</t>
  </si>
  <si>
    <t>f</t>
  </si>
  <si>
    <t>G</t>
  </si>
  <si>
    <t>g</t>
  </si>
  <si>
    <t>H</t>
  </si>
  <si>
    <t>h</t>
  </si>
  <si>
    <t>オーテル有限会社G-STYLE</t>
    <phoneticPr fontId="24"/>
  </si>
  <si>
    <t>M</t>
  </si>
  <si>
    <t>スナップオン・ツールズ株式会社</t>
    <phoneticPr fontId="24"/>
  </si>
  <si>
    <t>－</t>
  </si>
  <si>
    <t>MTG5000-SSET</t>
  </si>
  <si>
    <t>株式会社ツールプラネット</t>
    <phoneticPr fontId="24"/>
  </si>
  <si>
    <t>株式会社　バンザイ</t>
    <phoneticPr fontId="24"/>
  </si>
  <si>
    <t>R</t>
  </si>
  <si>
    <t>ヤマト自動車株式会社</t>
    <phoneticPr fontId="24"/>
  </si>
  <si>
    <t>Y</t>
  </si>
  <si>
    <t>S</t>
  </si>
  <si>
    <t>株式会社ローンチオートマーケティング</t>
    <phoneticPr fontId="24"/>
  </si>
  <si>
    <t>J</t>
  </si>
  <si>
    <t>※複数の事業場・対象機器を申請した場合は、各事業場・対象機器毎に入力すること。</t>
    <phoneticPr fontId="14"/>
  </si>
  <si>
    <t>GM16-</t>
    <phoneticPr fontId="14"/>
  </si>
  <si>
    <t>MaxiSys 908CV</t>
  </si>
  <si>
    <t>MS908CV</t>
  </si>
  <si>
    <t>MaxiSys ULTRA</t>
  </si>
  <si>
    <t>MSULTRA</t>
  </si>
  <si>
    <t>MaxiSys ULTRA ADAS</t>
  </si>
  <si>
    <t>MSULTRAA</t>
  </si>
  <si>
    <t>V</t>
  </si>
  <si>
    <t>ロシェル株式会社</t>
  </si>
  <si>
    <t>X-431 PRO ver4.0</t>
  </si>
  <si>
    <t>X-431 PRO３ ver4.0</t>
  </si>
  <si>
    <t>X-431 PADⅢ ver2.0</t>
  </si>
  <si>
    <t>X-431 PADⅤ</t>
  </si>
  <si>
    <t>X-431 PADⅦ</t>
  </si>
  <si>
    <t>合同会社ASTO</t>
    <phoneticPr fontId="14"/>
  </si>
  <si>
    <t>W</t>
  </si>
  <si>
    <t>X431 PAD V</t>
  </si>
  <si>
    <t>X431 PAD 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</si>
</sst>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;\-#;&quot;&quot;;@"/>
  </numFmts>
  <fonts count="25" x14ac:knownFonts="1">
    <font>
      <sz val="11"/>
      <color indexed="8"/>
      <name val="ＭＳ Ｐゴシック"/>
      <charset val="128"/>
    </font>
    <font>
      <sz val="1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</font>
    <font>
      <sz val="9"/>
      <color rgb="FF000000"/>
      <name val="Meiryo UI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1"/>
      <color rgb="FF111111"/>
      <name val="Roboto"/>
      <family val="2"/>
    </font>
    <font>
      <b/>
      <sz val="15"/>
      <color theme="3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Ｐゴシック"/>
      <family val="3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5" fillId="0" borderId="0">
      <alignment vertical="center"/>
    </xf>
    <xf numFmtId="0" fontId="15" fillId="0" borderId="0">
      <alignment vertical="center"/>
    </xf>
  </cellStyleXfs>
  <cellXfs count="20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Alignment="1" applyProtection="1">
      <alignment horizontal="left" vertical="center"/>
    </xf>
    <xf numFmtId="0" fontId="0" fillId="0" borderId="0" xfId="0" applyFont="1" applyAlignment="1" applyProtection="1">
      <alignment vertical="top"/>
    </xf>
    <xf numFmtId="0" fontId="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5" fillId="2" borderId="0" xfId="0" applyFont="1" applyFill="1" applyProtection="1">
      <alignment vertical="center"/>
    </xf>
    <xf numFmtId="0" fontId="15" fillId="0" borderId="0" xfId="0" applyFont="1" applyProtection="1">
      <alignment vertical="center"/>
    </xf>
    <xf numFmtId="49" fontId="0" fillId="0" borderId="0" xfId="0" applyNumberForma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left" vertical="center"/>
    </xf>
    <xf numFmtId="0" fontId="0" fillId="0" borderId="2" xfId="0" applyFont="1" applyBorder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Protection="1">
      <alignment vertical="center"/>
    </xf>
    <xf numFmtId="0" fontId="3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</xf>
    <xf numFmtId="0" fontId="0" fillId="0" borderId="19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15" fillId="3" borderId="2" xfId="0" applyFont="1" applyFill="1" applyBorder="1" applyAlignment="1" applyProtection="1">
      <alignment vertical="center"/>
    </xf>
    <xf numFmtId="0" fontId="15" fillId="0" borderId="22" xfId="0" applyFont="1" applyBorder="1" applyProtection="1">
      <alignment vertical="center"/>
    </xf>
    <xf numFmtId="0" fontId="15" fillId="0" borderId="16" xfId="0" applyFont="1" applyFill="1" applyBorder="1" applyAlignment="1" applyProtection="1">
      <alignment horizontal="center" vertical="center"/>
    </xf>
    <xf numFmtId="0" fontId="0" fillId="0" borderId="18" xfId="0" applyFont="1" applyBorder="1" applyProtection="1">
      <alignment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14" fontId="0" fillId="0" borderId="0" xfId="0" applyNumberFormat="1" applyProtection="1">
      <alignment vertical="center"/>
      <protection locked="0"/>
    </xf>
    <xf numFmtId="0" fontId="20" fillId="0" borderId="0" xfId="0" applyFont="1">
      <alignment vertical="center"/>
    </xf>
    <xf numFmtId="0" fontId="15" fillId="0" borderId="0" xfId="6">
      <alignment vertical="center"/>
    </xf>
    <xf numFmtId="0" fontId="5" fillId="2" borderId="0" xfId="6" applyFont="1" applyFill="1">
      <alignment vertical="center"/>
    </xf>
    <xf numFmtId="0" fontId="2" fillId="0" borderId="0" xfId="6" applyFont="1">
      <alignment vertical="center"/>
    </xf>
    <xf numFmtId="0" fontId="15" fillId="0" borderId="0" xfId="6" applyAlignment="1">
      <alignment horizontal="right" vertical="center"/>
    </xf>
    <xf numFmtId="0" fontId="15" fillId="0" borderId="12" xfId="6" applyBorder="1" applyAlignment="1">
      <alignment horizontal="left" vertical="center"/>
    </xf>
    <xf numFmtId="0" fontId="8" fillId="2" borderId="2" xfId="6" applyFont="1" applyFill="1" applyBorder="1" applyAlignment="1">
      <alignment horizontal="center" vertical="center" shrinkToFit="1"/>
    </xf>
    <xf numFmtId="0" fontId="15" fillId="0" borderId="1" xfId="6" applyBorder="1" applyAlignment="1">
      <alignment horizontal="right" vertical="center"/>
    </xf>
    <xf numFmtId="0" fontId="12" fillId="0" borderId="0" xfId="6" applyFont="1" applyAlignment="1">
      <alignment horizontal="left" vertical="center" wrapText="1" shrinkToFit="1"/>
    </xf>
    <xf numFmtId="0" fontId="15" fillId="0" borderId="0" xfId="6" applyAlignment="1">
      <alignment horizontal="left" vertical="center" shrinkToFit="1"/>
    </xf>
    <xf numFmtId="0" fontId="15" fillId="0" borderId="0" xfId="6" applyAlignment="1">
      <alignment horizontal="center" vertical="center" shrinkToFit="1"/>
    </xf>
    <xf numFmtId="0" fontId="15" fillId="0" borderId="0" xfId="6" applyAlignment="1">
      <alignment horizontal="center" vertical="center"/>
    </xf>
    <xf numFmtId="0" fontId="6" fillId="0" borderId="0" xfId="6" applyFont="1" applyAlignment="1">
      <alignment horizontal="left" vertical="center" wrapText="1" shrinkToFit="1"/>
    </xf>
    <xf numFmtId="0" fontId="15" fillId="0" borderId="0" xfId="6" applyProtection="1">
      <alignment vertical="center"/>
      <protection locked="0"/>
    </xf>
    <xf numFmtId="0" fontId="15" fillId="0" borderId="10" xfId="6" applyBorder="1" applyAlignment="1">
      <alignment horizontal="center" vertical="center"/>
    </xf>
    <xf numFmtId="0" fontId="15" fillId="0" borderId="18" xfId="6" applyBorder="1" applyProtection="1">
      <alignment vertical="center"/>
      <protection locked="0"/>
    </xf>
    <xf numFmtId="0" fontId="15" fillId="0" borderId="11" xfId="6" applyBorder="1" applyAlignment="1">
      <alignment horizontal="center" vertical="center"/>
    </xf>
    <xf numFmtId="0" fontId="8" fillId="2" borderId="11" xfId="6" applyFont="1" applyFill="1" applyBorder="1" applyAlignment="1">
      <alignment horizontal="center" vertical="center"/>
    </xf>
    <xf numFmtId="0" fontId="15" fillId="0" borderId="16" xfId="6" applyBorder="1" applyAlignment="1">
      <alignment horizontal="center" vertical="center"/>
    </xf>
    <xf numFmtId="0" fontId="15" fillId="0" borderId="15" xfId="6" applyBorder="1" applyAlignment="1">
      <alignment horizontal="center" vertical="center"/>
    </xf>
    <xf numFmtId="0" fontId="15" fillId="0" borderId="14" xfId="6" applyBorder="1" applyAlignment="1">
      <alignment horizontal="center" vertical="center"/>
    </xf>
    <xf numFmtId="0" fontId="8" fillId="2" borderId="14" xfId="6" applyFont="1" applyFill="1" applyBorder="1" applyAlignment="1">
      <alignment horizontal="center" vertical="center"/>
    </xf>
    <xf numFmtId="0" fontId="3" fillId="0" borderId="3" xfId="6" applyFont="1" applyBorder="1" applyAlignment="1">
      <alignment horizontal="left" vertical="center" wrapText="1" shrinkToFit="1"/>
    </xf>
    <xf numFmtId="0" fontId="3" fillId="0" borderId="2" xfId="6" applyFont="1" applyBorder="1" applyAlignment="1">
      <alignment horizontal="left" vertical="center" wrapText="1" shrinkToFit="1"/>
    </xf>
    <xf numFmtId="0" fontId="15" fillId="0" borderId="2" xfId="6" applyBorder="1">
      <alignment vertical="center"/>
    </xf>
    <xf numFmtId="0" fontId="15" fillId="0" borderId="2" xfId="6" applyBorder="1" applyAlignment="1">
      <alignment horizontal="left" vertical="center"/>
    </xf>
    <xf numFmtId="0" fontId="15" fillId="3" borderId="0" xfId="6" applyFill="1">
      <alignment vertical="center"/>
    </xf>
    <xf numFmtId="0" fontId="1" fillId="2" borderId="2" xfId="6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15" fillId="0" borderId="0" xfId="6" applyAlignment="1">
      <alignment horizontal="center" vertical="center" wrapText="1"/>
    </xf>
    <xf numFmtId="0" fontId="11" fillId="0" borderId="0" xfId="6" applyFont="1">
      <alignment vertical="center"/>
    </xf>
    <xf numFmtId="0" fontId="10" fillId="0" borderId="0" xfId="6" applyFont="1">
      <alignment vertical="center"/>
    </xf>
    <xf numFmtId="0" fontId="7" fillId="0" borderId="0" xfId="6" applyFont="1">
      <alignment vertical="center"/>
    </xf>
    <xf numFmtId="0" fontId="0" fillId="0" borderId="22" xfId="0" applyFont="1" applyBorder="1" applyProtection="1">
      <alignment vertical="center"/>
      <protection locked="0"/>
    </xf>
    <xf numFmtId="0" fontId="0" fillId="0" borderId="0" xfId="0" applyAlignment="1"/>
    <xf numFmtId="0" fontId="0" fillId="0" borderId="0" xfId="0" applyAlignment="1">
      <alignment shrinkToFit="1"/>
    </xf>
    <xf numFmtId="0" fontId="15" fillId="0" borderId="0" xfId="0" applyFont="1" applyAlignment="1"/>
    <xf numFmtId="0" fontId="15" fillId="0" borderId="1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18" fillId="0" borderId="4" xfId="0" applyFont="1" applyBorder="1" applyAlignment="1" applyProtection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distributed" vertical="distributed"/>
    </xf>
    <xf numFmtId="0" fontId="0" fillId="0" borderId="2" xfId="0" applyFont="1" applyBorder="1" applyAlignment="1" applyProtection="1">
      <alignment horizontal="distributed" vertical="distributed"/>
    </xf>
    <xf numFmtId="0" fontId="0" fillId="0" borderId="3" xfId="0" applyFont="1" applyBorder="1" applyAlignment="1" applyProtection="1">
      <alignment horizontal="distributed" vertical="distributed"/>
    </xf>
    <xf numFmtId="176" fontId="3" fillId="0" borderId="13" xfId="0" applyNumberFormat="1" applyFont="1" applyFill="1" applyBorder="1" applyAlignment="1" applyProtection="1">
      <alignment horizontal="left" vertical="center" wrapText="1" shrinkToFit="1"/>
      <protection hidden="1"/>
    </xf>
    <xf numFmtId="176" fontId="3" fillId="0" borderId="2" xfId="0" applyNumberFormat="1" applyFont="1" applyBorder="1" applyAlignment="1" applyProtection="1">
      <alignment horizontal="left" vertical="center" wrapText="1" shrinkToFit="1"/>
      <protection hidden="1"/>
    </xf>
    <xf numFmtId="176" fontId="3" fillId="0" borderId="3" xfId="0" applyNumberFormat="1" applyFont="1" applyBorder="1" applyAlignment="1" applyProtection="1">
      <alignment horizontal="left" vertical="center" wrapText="1" shrinkToFit="1"/>
      <protection hidden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1" fillId="2" borderId="11" xfId="0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177" fontId="1" fillId="4" borderId="17" xfId="0" applyNumberFormat="1" applyFont="1" applyFill="1" applyBorder="1" applyAlignment="1" applyProtection="1">
      <alignment horizontal="center" vertical="center" shrinkToFit="1"/>
    </xf>
    <xf numFmtId="177" fontId="1" fillId="4" borderId="11" xfId="0" applyNumberFormat="1" applyFont="1" applyFill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wrapText="1" shrinkToFit="1"/>
    </xf>
    <xf numFmtId="0" fontId="0" fillId="0" borderId="16" xfId="0" applyFont="1" applyBorder="1" applyAlignment="1" applyProtection="1">
      <alignment horizontal="center" vertical="center" wrapText="1" shrinkToFit="1"/>
    </xf>
    <xf numFmtId="0" fontId="0" fillId="0" borderId="25" xfId="0" applyFont="1" applyBorder="1" applyAlignment="1" applyProtection="1">
      <alignment horizontal="center" vertical="center" wrapText="1" shrinkToFit="1"/>
    </xf>
    <xf numFmtId="0" fontId="0" fillId="0" borderId="24" xfId="0" applyFont="1" applyBorder="1" applyAlignment="1" applyProtection="1">
      <alignment horizontal="center" vertical="center" wrapText="1" shrinkToFit="1"/>
    </xf>
    <xf numFmtId="0" fontId="0" fillId="0" borderId="7" xfId="0" applyFont="1" applyBorder="1" applyAlignment="1" applyProtection="1">
      <alignment horizontal="center" vertical="center" wrapText="1" shrinkToFit="1"/>
    </xf>
    <xf numFmtId="0" fontId="0" fillId="0" borderId="23" xfId="0" applyFont="1" applyBorder="1" applyAlignment="1" applyProtection="1">
      <alignment horizontal="center" vertical="center" wrapText="1" shrinkToFit="1"/>
    </xf>
    <xf numFmtId="177" fontId="1" fillId="4" borderId="1" xfId="0" applyNumberFormat="1" applyFont="1" applyFill="1" applyBorder="1" applyAlignment="1">
      <alignment horizontal="center" vertical="center" shrinkToFit="1"/>
    </xf>
    <xf numFmtId="177" fontId="1" fillId="4" borderId="2" xfId="0" applyNumberFormat="1" applyFont="1" applyFill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distributed"/>
    </xf>
    <xf numFmtId="0" fontId="4" fillId="0" borderId="2" xfId="0" applyFont="1" applyBorder="1" applyAlignment="1" applyProtection="1">
      <alignment horizontal="distributed" vertical="distributed"/>
    </xf>
    <xf numFmtId="0" fontId="4" fillId="0" borderId="3" xfId="0" applyFont="1" applyBorder="1" applyAlignment="1" applyProtection="1">
      <alignment horizontal="distributed" vertical="distributed"/>
    </xf>
    <xf numFmtId="0" fontId="3" fillId="0" borderId="13" xfId="0" applyFont="1" applyFill="1" applyBorder="1" applyAlignment="1" applyProtection="1">
      <alignment horizontal="left" vertical="center" wrapText="1" shrinkToFit="1"/>
      <protection hidden="1"/>
    </xf>
    <xf numFmtId="0" fontId="3" fillId="0" borderId="2" xfId="0" applyFont="1" applyBorder="1" applyAlignment="1" applyProtection="1">
      <alignment horizontal="left" vertical="center" wrapText="1" shrinkToFit="1"/>
      <protection hidden="1"/>
    </xf>
    <xf numFmtId="0" fontId="3" fillId="0" borderId="3" xfId="0" applyFont="1" applyBorder="1" applyAlignment="1" applyProtection="1">
      <alignment horizontal="left" vertical="center" wrapText="1" shrinkToFit="1"/>
      <protection hidden="1"/>
    </xf>
    <xf numFmtId="49" fontId="0" fillId="0" borderId="0" xfId="0" applyNumberFormat="1" applyFont="1" applyAlignment="1" applyProtection="1">
      <alignment vertical="center" wrapText="1"/>
    </xf>
    <xf numFmtId="49" fontId="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  <protection locked="0"/>
    </xf>
    <xf numFmtId="0" fontId="3" fillId="0" borderId="2" xfId="0" applyFont="1" applyBorder="1" applyAlignment="1" applyProtection="1">
      <alignment horizontal="left" vertical="center" wrapText="1" shrinkToFit="1"/>
      <protection locked="0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center" vertical="center" wrapText="1" shrinkToFi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center" vertical="center" shrinkToFit="1"/>
    </xf>
    <xf numFmtId="0" fontId="15" fillId="0" borderId="2" xfId="0" applyFont="1" applyBorder="1" applyAlignment="1" applyProtection="1">
      <alignment horizontal="center" vertical="center" shrinkToFit="1"/>
    </xf>
    <xf numFmtId="0" fontId="15" fillId="0" borderId="3" xfId="0" applyFont="1" applyBorder="1" applyAlignment="1" applyProtection="1">
      <alignment horizontal="center" vertical="center" shrinkToFit="1"/>
    </xf>
    <xf numFmtId="0" fontId="15" fillId="0" borderId="0" xfId="6" applyAlignment="1">
      <alignment horizontal="center" vertical="center" shrinkToFit="1"/>
    </xf>
    <xf numFmtId="0" fontId="15" fillId="0" borderId="0" xfId="6" applyAlignment="1">
      <alignment horizontal="left" vertical="center" shrinkToFit="1"/>
    </xf>
    <xf numFmtId="0" fontId="1" fillId="0" borderId="0" xfId="6" applyFont="1" applyAlignment="1">
      <alignment horizontal="center" vertical="center"/>
    </xf>
    <xf numFmtId="0" fontId="1" fillId="0" borderId="0" xfId="6" applyFont="1">
      <alignment vertical="center"/>
    </xf>
    <xf numFmtId="0" fontId="15" fillId="0" borderId="0" xfId="6" applyAlignment="1">
      <alignment horizontal="left" vertical="center"/>
    </xf>
    <xf numFmtId="0" fontId="15" fillId="0" borderId="0" xfId="6">
      <alignment vertical="center"/>
    </xf>
    <xf numFmtId="0" fontId="15" fillId="0" borderId="1" xfId="6" applyBorder="1" applyAlignment="1">
      <alignment horizontal="center" vertical="center" wrapText="1"/>
    </xf>
    <xf numFmtId="0" fontId="15" fillId="0" borderId="2" xfId="6" applyBorder="1" applyAlignment="1">
      <alignment horizontal="center" vertical="center" wrapText="1"/>
    </xf>
    <xf numFmtId="0" fontId="15" fillId="0" borderId="3" xfId="6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8" fillId="0" borderId="2" xfId="6" applyFont="1" applyBorder="1">
      <alignment vertical="center"/>
    </xf>
    <xf numFmtId="0" fontId="8" fillId="0" borderId="3" xfId="6" applyFont="1" applyBorder="1">
      <alignment vertical="center"/>
    </xf>
    <xf numFmtId="0" fontId="9" fillId="2" borderId="1" xfId="6" applyFont="1" applyFill="1" applyBorder="1" applyAlignment="1">
      <alignment horizontal="left" vertical="center" shrinkToFit="1"/>
    </xf>
    <xf numFmtId="0" fontId="9" fillId="0" borderId="2" xfId="6" applyFont="1" applyBorder="1" applyAlignment="1">
      <alignment horizontal="left" vertical="center" shrinkToFit="1"/>
    </xf>
    <xf numFmtId="0" fontId="9" fillId="0" borderId="3" xfId="6" applyFont="1" applyBorder="1" applyAlignment="1">
      <alignment horizontal="left" vertical="center" shrinkToFit="1"/>
    </xf>
    <xf numFmtId="0" fontId="15" fillId="0" borderId="1" xfId="6" applyBorder="1" applyAlignment="1">
      <alignment horizontal="center" vertical="center" shrinkToFit="1"/>
    </xf>
    <xf numFmtId="0" fontId="15" fillId="0" borderId="2" xfId="6" applyBorder="1" applyAlignment="1">
      <alignment horizontal="center" vertical="center" shrinkToFit="1"/>
    </xf>
    <xf numFmtId="0" fontId="15" fillId="0" borderId="3" xfId="6" applyBorder="1" applyAlignment="1">
      <alignment horizontal="center" vertical="center" shrinkToFit="1"/>
    </xf>
    <xf numFmtId="0" fontId="15" fillId="0" borderId="4" xfId="6" applyBorder="1" applyAlignment="1">
      <alignment horizontal="center" vertical="center" wrapText="1" shrinkToFit="1"/>
    </xf>
    <xf numFmtId="0" fontId="15" fillId="0" borderId="16" xfId="6" applyBorder="1" applyAlignment="1">
      <alignment horizontal="center" vertical="center" wrapText="1" shrinkToFit="1"/>
    </xf>
    <xf numFmtId="0" fontId="15" fillId="0" borderId="25" xfId="6" applyBorder="1" applyAlignment="1">
      <alignment horizontal="center" vertical="center" wrapText="1" shrinkToFit="1"/>
    </xf>
    <xf numFmtId="0" fontId="15" fillId="0" borderId="24" xfId="6" applyBorder="1" applyAlignment="1">
      <alignment horizontal="center" vertical="center" wrapText="1" shrinkToFit="1"/>
    </xf>
    <xf numFmtId="0" fontId="15" fillId="0" borderId="7" xfId="6" applyBorder="1" applyAlignment="1">
      <alignment horizontal="center" vertical="center" wrapText="1" shrinkToFit="1"/>
    </xf>
    <xf numFmtId="0" fontId="15" fillId="0" borderId="23" xfId="6" applyBorder="1" applyAlignment="1">
      <alignment horizontal="center" vertical="center" wrapText="1" shrinkToFit="1"/>
    </xf>
    <xf numFmtId="0" fontId="15" fillId="0" borderId="20" xfId="6" applyBorder="1" applyAlignment="1">
      <alignment horizontal="center" vertical="center" shrinkToFit="1"/>
    </xf>
    <xf numFmtId="0" fontId="15" fillId="0" borderId="6" xfId="6" applyBorder="1" applyAlignment="1">
      <alignment horizontal="center" vertical="center" shrinkToFit="1"/>
    </xf>
    <xf numFmtId="0" fontId="8" fillId="2" borderId="20" xfId="6" applyFont="1" applyFill="1" applyBorder="1" applyAlignment="1">
      <alignment horizontal="center" vertical="center" shrinkToFit="1"/>
    </xf>
    <xf numFmtId="0" fontId="15" fillId="0" borderId="11" xfId="6" applyBorder="1" applyAlignment="1">
      <alignment horizontal="center" vertical="center" wrapText="1" shrinkToFit="1"/>
    </xf>
    <xf numFmtId="0" fontId="15" fillId="0" borderId="10" xfId="6" applyBorder="1" applyAlignment="1">
      <alignment horizontal="center" vertical="center" shrinkToFit="1"/>
    </xf>
    <xf numFmtId="177" fontId="1" fillId="4" borderId="1" xfId="6" applyNumberFormat="1" applyFont="1" applyFill="1" applyBorder="1" applyAlignment="1">
      <alignment horizontal="center" vertical="center" shrinkToFit="1"/>
    </xf>
    <xf numFmtId="177" fontId="1" fillId="4" borderId="2" xfId="6" applyNumberFormat="1" applyFont="1" applyFill="1" applyBorder="1" applyAlignment="1">
      <alignment horizontal="center" vertical="center" shrinkToFit="1"/>
    </xf>
    <xf numFmtId="0" fontId="18" fillId="0" borderId="4" xfId="6" applyFont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8" fillId="0" borderId="16" xfId="6" applyFont="1" applyBorder="1" applyAlignment="1">
      <alignment horizontal="center" vertical="center" wrapText="1"/>
    </xf>
    <xf numFmtId="0" fontId="19" fillId="2" borderId="19" xfId="6" applyFont="1" applyFill="1" applyBorder="1" applyAlignment="1" applyProtection="1">
      <alignment horizontal="center" vertical="center" shrinkToFit="1"/>
      <protection locked="0"/>
    </xf>
    <xf numFmtId="0" fontId="19" fillId="2" borderId="20" xfId="6" applyFont="1" applyFill="1" applyBorder="1" applyAlignment="1" applyProtection="1">
      <alignment horizontal="center" vertical="center" shrinkToFit="1"/>
      <protection locked="0"/>
    </xf>
    <xf numFmtId="0" fontId="15" fillId="0" borderId="11" xfId="6" applyBorder="1" applyAlignment="1">
      <alignment horizontal="center" vertical="center" shrinkToFit="1"/>
    </xf>
    <xf numFmtId="0" fontId="8" fillId="2" borderId="11" xfId="6" applyFont="1" applyFill="1" applyBorder="1" applyAlignment="1">
      <alignment horizontal="center" vertical="center" shrinkToFit="1"/>
    </xf>
    <xf numFmtId="0" fontId="18" fillId="0" borderId="9" xfId="6" applyFont="1" applyBorder="1" applyAlignment="1">
      <alignment horizontal="center" vertical="center" wrapText="1"/>
    </xf>
    <xf numFmtId="0" fontId="18" fillId="0" borderId="11" xfId="6" applyFont="1" applyBorder="1" applyAlignment="1">
      <alignment horizontal="center" vertical="center" wrapText="1"/>
    </xf>
    <xf numFmtId="0" fontId="18" fillId="0" borderId="21" xfId="6" applyFont="1" applyBorder="1" applyAlignment="1">
      <alignment horizontal="center" vertical="center" wrapText="1"/>
    </xf>
    <xf numFmtId="0" fontId="19" fillId="3" borderId="17" xfId="6" applyFont="1" applyFill="1" applyBorder="1" applyAlignment="1" applyProtection="1">
      <alignment horizontal="center" vertical="center" shrinkToFit="1"/>
      <protection locked="0"/>
    </xf>
    <xf numFmtId="0" fontId="19" fillId="3" borderId="11" xfId="6" applyFont="1" applyFill="1" applyBorder="1" applyAlignment="1" applyProtection="1">
      <alignment horizontal="center" vertical="center" shrinkToFit="1"/>
      <protection locked="0"/>
    </xf>
    <xf numFmtId="0" fontId="15" fillId="0" borderId="1" xfId="6" applyBorder="1" applyAlignment="1">
      <alignment horizontal="distributed" vertical="distributed"/>
    </xf>
    <xf numFmtId="0" fontId="15" fillId="0" borderId="2" xfId="6" applyBorder="1" applyAlignment="1">
      <alignment horizontal="distributed" vertical="distributed"/>
    </xf>
    <xf numFmtId="0" fontId="15" fillId="0" borderId="3" xfId="6" applyBorder="1" applyAlignment="1">
      <alignment horizontal="distributed" vertical="distributed"/>
    </xf>
    <xf numFmtId="0" fontId="3" fillId="0" borderId="13" xfId="6" applyFont="1" applyBorder="1" applyAlignment="1" applyProtection="1">
      <alignment horizontal="left" vertical="center" wrapText="1" shrinkToFit="1"/>
      <protection hidden="1"/>
    </xf>
    <xf numFmtId="0" fontId="3" fillId="0" borderId="2" xfId="6" applyFont="1" applyBorder="1" applyAlignment="1" applyProtection="1">
      <alignment horizontal="left" vertical="center" wrapText="1" shrinkToFit="1"/>
      <protection hidden="1"/>
    </xf>
    <xf numFmtId="0" fontId="3" fillId="0" borderId="3" xfId="6" applyFont="1" applyBorder="1" applyAlignment="1" applyProtection="1">
      <alignment horizontal="left" vertical="center" wrapText="1" shrinkToFit="1"/>
      <protection hidden="1"/>
    </xf>
    <xf numFmtId="0" fontId="4" fillId="0" borderId="1" xfId="6" applyFont="1" applyBorder="1" applyAlignment="1">
      <alignment horizontal="distributed" vertical="distributed"/>
    </xf>
    <xf numFmtId="0" fontId="4" fillId="0" borderId="2" xfId="6" applyFont="1" applyBorder="1" applyAlignment="1">
      <alignment horizontal="distributed" vertical="distributed"/>
    </xf>
    <xf numFmtId="0" fontId="4" fillId="0" borderId="3" xfId="6" applyFont="1" applyBorder="1" applyAlignment="1">
      <alignment horizontal="distributed" vertical="distributed"/>
    </xf>
    <xf numFmtId="177" fontId="1" fillId="4" borderId="17" xfId="6" applyNumberFormat="1" applyFont="1" applyFill="1" applyBorder="1" applyAlignment="1" applyProtection="1">
      <alignment horizontal="center" vertical="center" shrinkToFit="1"/>
      <protection locked="0"/>
    </xf>
    <xf numFmtId="177" fontId="1" fillId="4" borderId="11" xfId="6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6" applyAlignment="1">
      <alignment horizontal="left" vertical="center" wrapText="1"/>
    </xf>
    <xf numFmtId="0" fontId="15" fillId="0" borderId="1" xfId="6" applyBorder="1" applyAlignment="1" applyProtection="1">
      <alignment horizontal="center" vertical="center"/>
      <protection locked="0"/>
    </xf>
    <xf numFmtId="0" fontId="15" fillId="0" borderId="2" xfId="6" applyBorder="1" applyAlignment="1" applyProtection="1">
      <alignment horizontal="center" vertical="center"/>
      <protection locked="0"/>
    </xf>
    <xf numFmtId="0" fontId="15" fillId="0" borderId="3" xfId="6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vertical="center"/>
    </xf>
  </cellXfs>
  <cellStyles count="7">
    <cellStyle name="パーセント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3 2" xfId="5" xr:uid="{00000000-0005-0000-0000-000004000000}"/>
    <cellStyle name="標準 4" xfId="4" xr:uid="{00000000-0005-0000-0000-000005000000}"/>
    <cellStyle name="標準 5" xfId="6" xr:uid="{93AF0809-C613-4532-8115-DF7D0AB57F21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E$2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AE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66675</xdr:rowOff>
        </xdr:from>
        <xdr:to>
          <xdr:col>3</xdr:col>
          <xdr:colOff>57150</xdr:colOff>
          <xdr:row>24</xdr:row>
          <xdr:rowOff>19050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24</xdr:row>
          <xdr:rowOff>66675</xdr:rowOff>
        </xdr:from>
        <xdr:to>
          <xdr:col>3</xdr:col>
          <xdr:colOff>57150</xdr:colOff>
          <xdr:row>26</xdr:row>
          <xdr:rowOff>19050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26</xdr:row>
          <xdr:rowOff>76200</xdr:rowOff>
        </xdr:from>
        <xdr:to>
          <xdr:col>3</xdr:col>
          <xdr:colOff>57150</xdr:colOff>
          <xdr:row>28</xdr:row>
          <xdr:rowOff>19050</xdr:rowOff>
        </xdr:to>
        <xdr:sp macro="" textlink="">
          <xdr:nvSpPr>
            <xdr:cNvPr id="11274" name="Option Button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66675</xdr:rowOff>
        </xdr:from>
        <xdr:to>
          <xdr:col>3</xdr:col>
          <xdr:colOff>57150</xdr:colOff>
          <xdr:row>30</xdr:row>
          <xdr:rowOff>19050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</xdr:colOff>
      <xdr:row>12</xdr:row>
      <xdr:rowOff>28571</xdr:rowOff>
    </xdr:from>
    <xdr:ext cx="6162674" cy="3048003"/>
    <xdr:sp macro="" textlink="">
      <xdr:nvSpPr>
        <xdr:cNvPr id="11276" name="テキスト ボックス 1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114301" y="4067171"/>
          <a:ext cx="6162674" cy="3048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square" lIns="0" tIns="0" rIns="108000" bIns="36000" anchor="t" upright="1">
          <a:noAutofit/>
        </a:bodyPr>
        <a:lstStyle/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上記の検証期間とスキャンツールを使用した車両台数は、１５日以上または車両２０台以上を検証し、かつ１件以上のＤＴＣ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故障コード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が検出された結果であること。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機器の設定・操作不足により記録できていないことが無いよう、取扱方法を必ず確認してから検証を実施すること。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①車両を診断した年月日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②診断した車両の車両番号（ナンバー）または車台番号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品川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566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さ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20-18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（地域名・分類番号・平仮名等・一連指定番号）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③診断した車両の型式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】ABA-MF16S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（排ガス規制識別番号＋メーカー記号）</a:t>
          </a:r>
        </a:p>
        <a:p>
          <a:pPr marL="144000"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④診断した車両においてＤＴＣ（故障コード）が検出された場合のＤＴＣ及びその定義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144000"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例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】DTC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：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P0141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　定義：Ｏ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センサーヒーター回路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7</xdr:row>
          <xdr:rowOff>104775</xdr:rowOff>
        </xdr:from>
        <xdr:to>
          <xdr:col>5</xdr:col>
          <xdr:colOff>333375</xdr:colOff>
          <xdr:row>7</xdr:row>
          <xdr:rowOff>361950</xdr:rowOff>
        </xdr:to>
        <xdr:sp macro="" textlink="">
          <xdr:nvSpPr>
            <xdr:cNvPr id="11284" name="Option Button 1044" hidden="1">
              <a:extLst>
                <a:ext uri="{63B3BB69-23CF-44E3-9099-C40C66FF867C}">
                  <a14:compatExt spid="_x0000_s11284"/>
                </a:ext>
                <a:ext uri="{FF2B5EF4-FFF2-40B4-BE49-F238E27FC236}">
                  <a16:creationId xmlns:a16="http://schemas.microsoft.com/office/drawing/2014/main" id="{00000000-0008-0000-0000-00001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7</xdr:row>
          <xdr:rowOff>104775</xdr:rowOff>
        </xdr:from>
        <xdr:to>
          <xdr:col>13</xdr:col>
          <xdr:colOff>66675</xdr:colOff>
          <xdr:row>7</xdr:row>
          <xdr:rowOff>361950</xdr:rowOff>
        </xdr:to>
        <xdr:sp macro="" textlink="">
          <xdr:nvSpPr>
            <xdr:cNvPr id="11285" name="Option Button 1045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0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219075</xdr:colOff>
          <xdr:row>7</xdr:row>
          <xdr:rowOff>104775</xdr:rowOff>
        </xdr:from>
        <xdr:to>
          <xdr:col>19</xdr:col>
          <xdr:colOff>76200</xdr:colOff>
          <xdr:row>7</xdr:row>
          <xdr:rowOff>361950</xdr:rowOff>
        </xdr:to>
        <xdr:sp macro="" textlink="">
          <xdr:nvSpPr>
            <xdr:cNvPr id="11286" name="Option Button 1046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0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9525</xdr:rowOff>
        </xdr:from>
        <xdr:to>
          <xdr:col>24</xdr:col>
          <xdr:colOff>247650</xdr:colOff>
          <xdr:row>7</xdr:row>
          <xdr:rowOff>447675</xdr:rowOff>
        </xdr:to>
        <xdr:sp macro="" textlink="">
          <xdr:nvSpPr>
            <xdr:cNvPr id="11288" name="Group Box 1048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0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</xdr:rowOff>
        </xdr:from>
        <xdr:to>
          <xdr:col>3</xdr:col>
          <xdr:colOff>28575</xdr:colOff>
          <xdr:row>27</xdr:row>
          <xdr:rowOff>47625</xdr:rowOff>
        </xdr:to>
        <xdr:sp macro="" textlink="">
          <xdr:nvSpPr>
            <xdr:cNvPr id="13313" name="Option Button 449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133350</xdr:rowOff>
        </xdr:from>
        <xdr:to>
          <xdr:col>3</xdr:col>
          <xdr:colOff>38100</xdr:colOff>
          <xdr:row>29</xdr:row>
          <xdr:rowOff>38100</xdr:rowOff>
        </xdr:to>
        <xdr:sp macro="" textlink="">
          <xdr:nvSpPr>
            <xdr:cNvPr id="13314" name="Option Button 450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142875</xdr:rowOff>
        </xdr:from>
        <xdr:to>
          <xdr:col>3</xdr:col>
          <xdr:colOff>28575</xdr:colOff>
          <xdr:row>31</xdr:row>
          <xdr:rowOff>47625</xdr:rowOff>
        </xdr:to>
        <xdr:sp macro="" textlink="">
          <xdr:nvSpPr>
            <xdr:cNvPr id="13315" name="Option Button 451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31</xdr:row>
          <xdr:rowOff>133350</xdr:rowOff>
        </xdr:from>
        <xdr:to>
          <xdr:col>3</xdr:col>
          <xdr:colOff>47625</xdr:colOff>
          <xdr:row>33</xdr:row>
          <xdr:rowOff>38100</xdr:rowOff>
        </xdr:to>
        <xdr:sp macro="" textlink="">
          <xdr:nvSpPr>
            <xdr:cNvPr id="13316" name="Option Button 452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19050</xdr:colOff>
      <xdr:row>14</xdr:row>
      <xdr:rowOff>112395</xdr:rowOff>
    </xdr:from>
    <xdr:to>
      <xdr:col>25</xdr:col>
      <xdr:colOff>9525</xdr:colOff>
      <xdr:row>15</xdr:row>
      <xdr:rowOff>121920</xdr:rowOff>
    </xdr:to>
    <xdr:sp macro="" textlink="">
      <xdr:nvSpPr>
        <xdr:cNvPr id="6" name="テキスト ボックス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9050" y="2459355"/>
          <a:ext cx="15420975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144000" indent="-457200" algn="l" rtl="0">
            <a:lnSpc>
              <a:spcPts val="1300"/>
            </a:lnSpc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※上記の検証期間とスキャンツールを使用した車両台数は、１５日以上または車両２０台以上を検証し、かつ１件以上のＤＴＣ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故障コード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が検出された結果であること。</a:t>
          </a:r>
        </a:p>
        <a:p>
          <a:pPr marL="144000" indent="-457200" algn="l" rtl="0">
            <a:lnSpc>
              <a:spcPts val="1300"/>
            </a:lnSpc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※検証期間内に得られた全ての車両の診断結果等（スキャンツールから出力されたデータであって、下記に掲げる①から④の項目を含むものに限る。）を標準形式（Ｍｉｃｒｏｓｏｆｔ　Ｅｘｃｅｌ、ＣＳＶ、テキストまたはＰＤＦ形式（文字の取り出しが可能な形式））で保存し、提出すること。</a:t>
          </a:r>
        </a:p>
        <a:p>
          <a:pPr marL="144000" indent="-457200" algn="l" rtl="0">
            <a:spcAft>
              <a:spcPts val="600"/>
            </a:spcAft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※機器の設定・操作不足により記録できていないことが無いよう、取扱方法を必ず確認してから検証を実施すること。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①車両を診断した年月日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②診断した車両の車両番号（ナンバー）または車台番号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【例】品川566さ20-18（地域名・分類番号・平仮名等・一連指定番号）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③診断した車両の型式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【例】ABA-MF16S（排ガス規制識別番号＋メーカー記号）</a:t>
          </a: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+mn-ea"/>
              <a:ea typeface="+mn-ea"/>
            </a:rPr>
            <a:t>④診断した車両においてＤＴＣ（故障コード）が検出された場合のＤＴＣ及びその定義</a:t>
          </a: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144000"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【例】DTC：P0141　定義：Ｏ</a:t>
          </a:r>
          <a:r>
            <a:rPr lang="ja-JP" altLang="en-US" sz="1100" b="0" i="0" u="none" strike="noStrike" baseline="-25000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センサーヒーター回路</a:t>
          </a:r>
        </a:p>
      </xdr:txBody>
    </xdr:sp>
    <xdr:clientData/>
  </xdr:twoCellAnchor>
  <xdr:twoCellAnchor>
    <xdr:from>
      <xdr:col>1</xdr:col>
      <xdr:colOff>28574</xdr:colOff>
      <xdr:row>0</xdr:row>
      <xdr:rowOff>114299</xdr:rowOff>
    </xdr:from>
    <xdr:to>
      <xdr:col>7</xdr:col>
      <xdr:colOff>38099</xdr:colOff>
      <xdr:row>2</xdr:row>
      <xdr:rowOff>304799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45794" y="114299"/>
          <a:ext cx="3712845" cy="388620"/>
        </a:xfrm>
        <a:prstGeom prst="rect">
          <a:avLst/>
        </a:prstGeom>
        <a:solidFill>
          <a:sysClr val="window" lastClr="FFFFFF"/>
        </a:solidFill>
        <a:ln w="28575" cap="flat" cmpd="sng" algn="ctr">
          <a:solidFill>
            <a:srgbClr val="FF0000"/>
          </a:solidFill>
          <a:prstDash val="solid"/>
          <a:miter lim="200000"/>
        </a:ln>
      </xdr:spPr>
      <xdr:txBody>
        <a:bodyPr vertOverflow="clip" horzOverflow="clip" rtlCol="0" anchor="ctr"/>
        <a:lstStyle/>
        <a:p>
          <a:pPr algn="ctr"/>
          <a:r>
            <a:rPr kumimoji="1" lang="ja-JP" altLang="en-US" sz="1400" b="1" spc="10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　入　例　</a:t>
          </a:r>
        </a:p>
      </xdr:txBody>
    </xdr:sp>
    <xdr:clientData/>
  </xdr:twoCellAnchor>
  <xdr:twoCellAnchor>
    <xdr:from>
      <xdr:col>14</xdr:col>
      <xdr:colOff>103909</xdr:colOff>
      <xdr:row>0</xdr:row>
      <xdr:rowOff>45720</xdr:rowOff>
    </xdr:from>
    <xdr:to>
      <xdr:col>27</xdr:col>
      <xdr:colOff>85725</xdr:colOff>
      <xdr:row>10</xdr:row>
      <xdr:rowOff>121228</xdr:rowOff>
    </xdr:to>
    <xdr:sp macro="" textlink="">
      <xdr:nvSpPr>
        <xdr:cNvPr id="8" name="角丸四角形吹き出し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>
        <a:xfrm>
          <a:off x="3948545" y="45720"/>
          <a:ext cx="3081771" cy="2673235"/>
        </a:xfrm>
        <a:prstGeom prst="wedgeRoundRectCallout">
          <a:avLst>
            <a:gd name="adj1" fmla="val 18525"/>
            <a:gd name="adj2" fmla="val 6513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miter lim="2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DTC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の有無にかかわらずスキャンツールを使用した全車両の台数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故障コードが検出されなかった車両も台数に含む</a:t>
          </a:r>
          <a:r>
            <a:rPr kumimoji="1" lang="en-US" altLang="ja-JP" sz="1100">
              <a:effectLst/>
              <a:latin typeface="+mn-lt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同日に同一車両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複数回スキャン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ツールを使用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した場合で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あっても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１台と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の検証とする。</a:t>
          </a: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・スキャンツールを使用した車両台数が検証台数として自動表示される。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12</xdr:col>
      <xdr:colOff>52347</xdr:colOff>
      <xdr:row>14</xdr:row>
      <xdr:rowOff>2712721</xdr:rowOff>
    </xdr:from>
    <xdr:to>
      <xdr:col>23</xdr:col>
      <xdr:colOff>73881</xdr:colOff>
      <xdr:row>17</xdr:row>
      <xdr:rowOff>90447</xdr:rowOff>
    </xdr:to>
    <xdr:sp macro="" textlink="">
      <xdr:nvSpPr>
        <xdr:cNvPr id="9" name="角丸四角形吹き出し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58987" y="2514601"/>
          <a:ext cx="6810954" cy="425726"/>
        </a:xfrm>
        <a:prstGeom prst="wedgeRoundRectCallout">
          <a:avLst>
            <a:gd name="adj1" fmla="val -94294"/>
            <a:gd name="adj2" fmla="val 5970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miter lim="200000"/>
        </a:ln>
        <a:effectLst/>
      </xdr:spPr>
      <xdr:txBody>
        <a:bodyPr vertOverflow="clip" horzOverflow="clip" rtlCol="0" anchor="t"/>
        <a:lstStyle/>
        <a:p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使用したスキャンツールのコード番号を４箇所、全て入力する事で、メーカー名、名称・型式、品番、ソフトのバージョンの各詳細が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自動</a:t>
          </a:r>
          <a:r>
            <a:rPr kumimoji="1" lang="ja-JP" altLang="ja-JP" sz="1100">
              <a:effectLst/>
              <a:latin typeface="+mn-lt"/>
              <a:ea typeface="+mn-ea"/>
              <a:cs typeface="+mn-cs"/>
            </a:rPr>
            <a:t>表示される</a:t>
          </a:r>
          <a:r>
            <a:rPr kumimoji="1" lang="ja-JP" altLang="en-US" sz="1100"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104775</xdr:rowOff>
        </xdr:from>
        <xdr:to>
          <xdr:col>6</xdr:col>
          <xdr:colOff>0</xdr:colOff>
          <xdr:row>10</xdr:row>
          <xdr:rowOff>361950</xdr:rowOff>
        </xdr:to>
        <xdr:sp macro="" textlink="">
          <xdr:nvSpPr>
            <xdr:cNvPr id="13317" name="Option Butto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10</xdr:row>
          <xdr:rowOff>104775</xdr:rowOff>
        </xdr:from>
        <xdr:to>
          <xdr:col>13</xdr:col>
          <xdr:colOff>95250</xdr:colOff>
          <xdr:row>10</xdr:row>
          <xdr:rowOff>361950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10</xdr:row>
          <xdr:rowOff>104775</xdr:rowOff>
        </xdr:from>
        <xdr:to>
          <xdr:col>19</xdr:col>
          <xdr:colOff>57150</xdr:colOff>
          <xdr:row>10</xdr:row>
          <xdr:rowOff>361950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9525</xdr:rowOff>
        </xdr:from>
        <xdr:to>
          <xdr:col>24</xdr:col>
          <xdr:colOff>219075</xdr:colOff>
          <xdr:row>10</xdr:row>
          <xdr:rowOff>447675</xdr:rowOff>
        </xdr:to>
        <xdr:sp macro="" textlink="">
          <xdr:nvSpPr>
            <xdr:cNvPr id="13320" name="Group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1048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137160</xdr:colOff>
      <xdr:row>14</xdr:row>
      <xdr:rowOff>1331595</xdr:rowOff>
    </xdr:from>
    <xdr:to>
      <xdr:col>27</xdr:col>
      <xdr:colOff>0</xdr:colOff>
      <xdr:row>14</xdr:row>
      <xdr:rowOff>2181225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204335" y="5636895"/>
          <a:ext cx="2225040" cy="849630"/>
        </a:xfrm>
        <a:prstGeom prst="wedgeRoundRectCallout">
          <a:avLst>
            <a:gd name="adj1" fmla="val -124783"/>
            <a:gd name="adj2" fmla="val -224316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 w="15875" cap="flat" cmpd="sng" algn="ctr">
          <a:solidFill>
            <a:srgbClr val="FF0000"/>
          </a:solidFill>
          <a:prstDash val="solid"/>
          <a:miter lim="200000"/>
        </a:ln>
        <a:effectLst/>
      </xdr:spPr>
      <xdr:txBody>
        <a:bodyPr vertOverflow="clip" horzOverflow="clip" rtlCol="0" anchor="t"/>
        <a:lstStyle/>
        <a:p>
          <a:r>
            <a:rPr lang="ja-JP" altLang="en-US">
              <a:effectLst/>
            </a:rPr>
            <a:t>検証開始年月日と終了年月日を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正しく入力する事で、その期間の</a:t>
          </a:r>
          <a:endParaRPr lang="en-US" altLang="ja-JP">
            <a:effectLst/>
          </a:endParaRPr>
        </a:p>
        <a:p>
          <a:r>
            <a:rPr lang="ja-JP" altLang="en-US">
              <a:effectLst/>
            </a:rPr>
            <a:t>日数が自動表示される。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36"/>
  <sheetViews>
    <sheetView showGridLines="0" tabSelected="1" zoomScaleNormal="100" zoomScaleSheetLayoutView="100" workbookViewId="0">
      <selection activeCell="F5" sqref="F5:N5"/>
    </sheetView>
  </sheetViews>
  <sheetFormatPr defaultColWidth="9" defaultRowHeight="13.5" x14ac:dyDescent="0.15"/>
  <cols>
    <col min="1" max="1" width="1.625" style="5" customWidth="1"/>
    <col min="2" max="5" width="3.625" style="5" customWidth="1"/>
    <col min="6" max="6" width="4.5" style="5" customWidth="1"/>
    <col min="7" max="7" width="6.125" style="5" customWidth="1"/>
    <col min="8" max="9" width="3.625" style="5" customWidth="1"/>
    <col min="10" max="10" width="2.5" style="5" customWidth="1"/>
    <col min="11" max="12" width="3.625" style="5" customWidth="1"/>
    <col min="13" max="13" width="3" style="5" customWidth="1"/>
    <col min="14" max="14" width="3.625" style="5" customWidth="1"/>
    <col min="15" max="15" width="2.625" style="5" customWidth="1"/>
    <col min="16" max="17" width="3.625" style="5" customWidth="1"/>
    <col min="18" max="18" width="3.125" style="5" customWidth="1"/>
    <col min="19" max="19" width="2.25" style="5" customWidth="1"/>
    <col min="20" max="25" width="3.625" style="5" customWidth="1"/>
    <col min="26" max="26" width="2" style="5" customWidth="1"/>
    <col min="27" max="28" width="9" style="5"/>
    <col min="29" max="29" width="11.625" style="5" bestFit="1" customWidth="1"/>
    <col min="30" max="30" width="20.5" style="5" hidden="1" customWidth="1"/>
    <col min="31" max="33" width="9" style="5" hidden="1" customWidth="1"/>
    <col min="34" max="16384" width="9" style="5"/>
  </cols>
  <sheetData>
    <row r="1" spans="1:33" s="4" customFormat="1" ht="29.25" customHeight="1" x14ac:dyDescent="0.15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/>
      <c r="T1" s="123"/>
      <c r="U1" s="123"/>
      <c r="V1" s="123"/>
      <c r="W1" s="123"/>
      <c r="X1" s="123"/>
      <c r="Y1" s="123"/>
    </row>
    <row r="2" spans="1:33" ht="15.75" customHeight="1" x14ac:dyDescent="0.15">
      <c r="B2" s="124" t="s">
        <v>176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</row>
    <row r="3" spans="1:33" ht="3" customHeight="1" x14ac:dyDescent="0.15"/>
    <row r="4" spans="1:33" ht="15.75" customHeight="1" x14ac:dyDescent="0.15">
      <c r="B4" s="6" t="s">
        <v>2</v>
      </c>
    </row>
    <row r="5" spans="1:33" ht="36" customHeight="1" x14ac:dyDescent="0.15">
      <c r="B5" s="126" t="s">
        <v>60</v>
      </c>
      <c r="C5" s="127"/>
      <c r="D5" s="127"/>
      <c r="E5" s="128"/>
      <c r="F5" s="129"/>
      <c r="G5" s="130"/>
      <c r="H5" s="130"/>
      <c r="I5" s="130"/>
      <c r="J5" s="130"/>
      <c r="K5" s="130"/>
      <c r="L5" s="130"/>
      <c r="M5" s="130"/>
      <c r="N5" s="131"/>
      <c r="O5" s="32"/>
      <c r="P5" s="32"/>
      <c r="Q5" s="32"/>
      <c r="R5" s="32"/>
      <c r="S5" s="32"/>
      <c r="T5" s="32"/>
      <c r="U5" s="32"/>
      <c r="V5" s="32"/>
      <c r="W5" s="136"/>
      <c r="X5" s="136"/>
      <c r="Y5" s="136"/>
    </row>
    <row r="6" spans="1:33" ht="36" customHeight="1" x14ac:dyDescent="0.15">
      <c r="B6" s="132" t="s">
        <v>4</v>
      </c>
      <c r="C6" s="127"/>
      <c r="D6" s="127"/>
      <c r="E6" s="128"/>
      <c r="F6" s="133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5"/>
    </row>
    <row r="7" spans="1:33" ht="36" customHeight="1" x14ac:dyDescent="0.15">
      <c r="B7" s="132" t="s">
        <v>5</v>
      </c>
      <c r="C7" s="127"/>
      <c r="D7" s="127"/>
      <c r="E7" s="128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5"/>
    </row>
    <row r="8" spans="1:33" ht="36" customHeight="1" x14ac:dyDescent="0.15">
      <c r="B8" s="141" t="s">
        <v>70</v>
      </c>
      <c r="C8" s="142"/>
      <c r="D8" s="142"/>
      <c r="E8" s="143"/>
      <c r="F8" s="18"/>
      <c r="G8" s="19" t="s">
        <v>67</v>
      </c>
      <c r="H8" s="19"/>
      <c r="I8" s="19"/>
      <c r="J8" s="19"/>
      <c r="K8" s="19"/>
      <c r="L8" s="20"/>
      <c r="M8" s="21"/>
      <c r="N8" s="19" t="s">
        <v>68</v>
      </c>
      <c r="O8" s="19"/>
      <c r="P8" s="19"/>
      <c r="Q8" s="19"/>
      <c r="R8" s="19"/>
      <c r="S8" s="33"/>
      <c r="T8" s="19" t="s">
        <v>69</v>
      </c>
      <c r="U8" s="19"/>
      <c r="V8" s="22"/>
      <c r="W8" s="23"/>
      <c r="X8" s="23"/>
      <c r="Y8" s="24"/>
      <c r="AD8" s="34" t="s">
        <v>74</v>
      </c>
      <c r="AE8" s="75">
        <v>0</v>
      </c>
    </row>
    <row r="9" spans="1:33" ht="36" customHeight="1" x14ac:dyDescent="0.15">
      <c r="B9" s="103" t="s">
        <v>6</v>
      </c>
      <c r="C9" s="104"/>
      <c r="D9" s="137" t="s">
        <v>7</v>
      </c>
      <c r="E9" s="138"/>
      <c r="F9" s="25" t="s">
        <v>26</v>
      </c>
      <c r="G9" s="26"/>
      <c r="H9" s="27" t="s">
        <v>39</v>
      </c>
      <c r="I9" s="139"/>
      <c r="J9" s="140"/>
      <c r="K9" s="28" t="s">
        <v>10</v>
      </c>
      <c r="L9" s="139"/>
      <c r="M9" s="140"/>
      <c r="N9" s="29" t="s">
        <v>37</v>
      </c>
      <c r="O9" s="81" t="s">
        <v>73</v>
      </c>
      <c r="P9" s="82"/>
      <c r="Q9" s="82"/>
      <c r="R9" s="82"/>
      <c r="S9" s="82"/>
      <c r="T9" s="83"/>
      <c r="U9" s="84"/>
      <c r="V9" s="85"/>
      <c r="W9" s="85"/>
      <c r="X9" s="85"/>
      <c r="Y9" s="35" t="s">
        <v>71</v>
      </c>
      <c r="AD9" s="40">
        <f>DATE(G9+2018,I9,L9)</f>
        <v>43069</v>
      </c>
      <c r="AE9" s="41" t="str">
        <f>IF(AND(G9&gt;=3,G9&lt;=4),"YOK","YNG")</f>
        <v>YNG</v>
      </c>
      <c r="AF9" s="41" t="str">
        <f>IF(AND(I9&gt;=1,I9&lt;13),"MOK","MNG")</f>
        <v>MNG</v>
      </c>
      <c r="AG9" s="41" t="str">
        <f>IF(AND(L9&gt;=1,L9&lt;32),"DOK","DNG")</f>
        <v>DNG</v>
      </c>
    </row>
    <row r="10" spans="1:33" ht="36" customHeight="1" x14ac:dyDescent="0.15">
      <c r="B10" s="105"/>
      <c r="C10" s="106"/>
      <c r="D10" s="92" t="s">
        <v>12</v>
      </c>
      <c r="E10" s="93"/>
      <c r="F10" s="30" t="s">
        <v>26</v>
      </c>
      <c r="G10" s="31"/>
      <c r="H10" s="7" t="s">
        <v>9</v>
      </c>
      <c r="I10" s="94"/>
      <c r="J10" s="95"/>
      <c r="K10" s="7" t="s">
        <v>10</v>
      </c>
      <c r="L10" s="94"/>
      <c r="M10" s="95"/>
      <c r="N10" s="11" t="s">
        <v>11</v>
      </c>
      <c r="O10" s="36"/>
      <c r="P10" s="96" t="s">
        <v>72</v>
      </c>
      <c r="Q10" s="97"/>
      <c r="R10" s="97"/>
      <c r="S10" s="97"/>
      <c r="T10" s="98"/>
      <c r="U10" s="99"/>
      <c r="V10" s="100"/>
      <c r="W10" s="100"/>
      <c r="X10" s="100"/>
      <c r="Y10" s="37" t="s">
        <v>71</v>
      </c>
      <c r="AD10" s="40">
        <f>DATE(G10+2018,I10,L10)</f>
        <v>43069</v>
      </c>
      <c r="AE10" s="41" t="str">
        <f>IF(AND(G10&gt;=3,G10&lt;=4),"YOK","YNG")</f>
        <v>YNG</v>
      </c>
      <c r="AF10" s="41" t="str">
        <f>IF(AND(I10&gt;=1,I10&lt;13),"MOK","MNG")</f>
        <v>MNG</v>
      </c>
      <c r="AG10" s="41" t="str">
        <f>IF(AND(L10&gt;=1,L10&lt;32),"DOK","DNG")</f>
        <v>DNG</v>
      </c>
    </row>
    <row r="11" spans="1:33" s="39" customFormat="1" ht="36" customHeight="1" x14ac:dyDescent="0.15">
      <c r="A11"/>
      <c r="B11" s="107"/>
      <c r="C11" s="108"/>
      <c r="D11" s="79" t="s">
        <v>77</v>
      </c>
      <c r="E11" s="80"/>
      <c r="F11" s="109" t="str">
        <f>AE11</f>
        <v/>
      </c>
      <c r="G11" s="110"/>
      <c r="H11" s="110"/>
      <c r="I11" s="110"/>
      <c r="J11" s="110"/>
      <c r="K11" s="110"/>
      <c r="L11" s="110"/>
      <c r="M11" s="110"/>
      <c r="N11" s="38" t="s">
        <v>37</v>
      </c>
      <c r="O11" s="111" t="s">
        <v>78</v>
      </c>
      <c r="P11" s="112"/>
      <c r="Q11" s="112"/>
      <c r="R11" s="112"/>
      <c r="S11" s="112"/>
      <c r="T11" s="113"/>
      <c r="U11" s="101">
        <f>IF(AND(U9&gt;=U10),U9,"NG")</f>
        <v>0</v>
      </c>
      <c r="V11" s="102"/>
      <c r="W11" s="102"/>
      <c r="X11" s="102"/>
      <c r="Y11" s="38" t="s">
        <v>71</v>
      </c>
      <c r="AD11" s="39">
        <f>IFERROR(DATEDIF(AD9,AD10,"d"), "")</f>
        <v>0</v>
      </c>
      <c r="AE11" s="39" t="str">
        <f>IF(AND(AE9="YOK",AF9="MOK",AG9="DOK",AE10="YOK",AF10="MOK",AG10="DOK",AD11&lt;&gt;""),AD11+1,"")</f>
        <v/>
      </c>
    </row>
    <row r="12" spans="1:33" s="1" customFormat="1" ht="3.6" customHeight="1" x14ac:dyDescent="0.15">
      <c r="AE12" s="39"/>
    </row>
    <row r="13" spans="1:33" ht="244.5" customHeight="1" x14ac:dyDescent="0.15"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</row>
    <row r="14" spans="1:33" ht="15.75" customHeight="1" x14ac:dyDescent="0.15">
      <c r="B14" s="6" t="s">
        <v>13</v>
      </c>
      <c r="J14" s="14"/>
    </row>
    <row r="15" spans="1:33" ht="36" customHeight="1" x14ac:dyDescent="0.15">
      <c r="B15" s="86" t="s">
        <v>14</v>
      </c>
      <c r="C15" s="87"/>
      <c r="D15" s="87"/>
      <c r="E15" s="88"/>
      <c r="F15" s="8" t="s">
        <v>15</v>
      </c>
      <c r="G15" s="9"/>
      <c r="H15" s="10" t="s">
        <v>16</v>
      </c>
      <c r="I15" s="117" t="str">
        <f>IFERROR(VLOOKUP(ASC($G$15&amp;$G$16&amp;$G$17&amp;$G$18),コード928!$A$2:$J$87,2,FALSE),"")</f>
        <v/>
      </c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9"/>
    </row>
    <row r="16" spans="1:33" ht="36" customHeight="1" x14ac:dyDescent="0.15">
      <c r="B16" s="86" t="s">
        <v>17</v>
      </c>
      <c r="C16" s="87"/>
      <c r="D16" s="87"/>
      <c r="E16" s="88"/>
      <c r="F16" s="8" t="s">
        <v>15</v>
      </c>
      <c r="G16" s="9"/>
      <c r="H16" s="10" t="s">
        <v>16</v>
      </c>
      <c r="I16" s="117" t="str">
        <f>IFERROR(VLOOKUP(ASC($G$15&amp;$G$16&amp;$G$17&amp;$G$18),コード928!$A$2:$J$87,7,FALSE),"")</f>
        <v/>
      </c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9"/>
    </row>
    <row r="17" spans="2:31" ht="36" customHeight="1" x14ac:dyDescent="0.15">
      <c r="B17" s="86" t="s">
        <v>18</v>
      </c>
      <c r="C17" s="87"/>
      <c r="D17" s="87"/>
      <c r="E17" s="88"/>
      <c r="F17" s="8" t="s">
        <v>15</v>
      </c>
      <c r="G17" s="9"/>
      <c r="H17" s="10" t="s">
        <v>16</v>
      </c>
      <c r="I17" s="89" t="str">
        <f>IFERROR(VLOOKUP(ASC($G$15&amp;$G$16&amp;$G$17&amp;$G$18),コード928!$A$2:$J$87,8,FALSE),"")</f>
        <v/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1"/>
    </row>
    <row r="18" spans="2:31" ht="36" customHeight="1" x14ac:dyDescent="0.15">
      <c r="B18" s="114" t="s">
        <v>19</v>
      </c>
      <c r="C18" s="115"/>
      <c r="D18" s="115"/>
      <c r="E18" s="116"/>
      <c r="F18" s="8" t="s">
        <v>15</v>
      </c>
      <c r="G18" s="9"/>
      <c r="H18" s="10" t="s">
        <v>16</v>
      </c>
      <c r="I18" s="117" t="str">
        <f>IFERROR(VLOOKUP(ASC($G$15&amp;$G$16&amp;$G$17&amp;$G$18),コード928!$A$2:$J$87,9,FALSE),"")</f>
        <v/>
      </c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9"/>
    </row>
    <row r="19" spans="2:31" ht="15.75" customHeight="1" x14ac:dyDescent="0.15">
      <c r="B19" s="5" t="s">
        <v>27</v>
      </c>
    </row>
    <row r="20" spans="2:31" ht="1.9" customHeight="1" x14ac:dyDescent="0.15">
      <c r="E20" s="12"/>
      <c r="G20" s="12"/>
    </row>
    <row r="21" spans="2:31" ht="1.1499999999999999" customHeight="1" x14ac:dyDescent="0.15"/>
    <row r="22" spans="2:31" ht="15.75" customHeight="1" x14ac:dyDescent="0.15">
      <c r="B22" s="6" t="s">
        <v>75</v>
      </c>
      <c r="AD22" s="34" t="s">
        <v>76</v>
      </c>
      <c r="AE22" s="75">
        <v>0</v>
      </c>
    </row>
    <row r="23" spans="2:31" ht="7.5" customHeight="1" x14ac:dyDescent="0.15"/>
    <row r="24" spans="2:31" ht="15.75" customHeight="1" x14ac:dyDescent="0.15">
      <c r="C24" s="13"/>
      <c r="D24" s="5" t="s">
        <v>22</v>
      </c>
    </row>
    <row r="25" spans="2:31" ht="7.5" customHeight="1" x14ac:dyDescent="0.15"/>
    <row r="26" spans="2:31" ht="15.75" customHeight="1" x14ac:dyDescent="0.15">
      <c r="C26" s="13"/>
      <c r="D26" s="5" t="s">
        <v>23</v>
      </c>
    </row>
    <row r="27" spans="2:31" ht="7.5" customHeight="1" x14ac:dyDescent="0.15"/>
    <row r="28" spans="2:31" ht="15.75" customHeight="1" x14ac:dyDescent="0.15">
      <c r="C28" s="13"/>
      <c r="D28" s="5" t="s">
        <v>24</v>
      </c>
    </row>
    <row r="29" spans="2:31" ht="7.5" customHeight="1" x14ac:dyDescent="0.15"/>
    <row r="30" spans="2:31" ht="15.75" customHeight="1" x14ac:dyDescent="0.15">
      <c r="C30" s="13"/>
      <c r="D30" s="5" t="s">
        <v>25</v>
      </c>
    </row>
    <row r="31" spans="2:31" ht="7.5" customHeight="1" x14ac:dyDescent="0.15"/>
    <row r="32" spans="2:31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</sheetData>
  <sheetProtection algorithmName="SHA-512" hashValue="UCDfJ5Y2TVMZwPFzfiyNfmpCeE3bjS8oLZgu+BLD32aWgSvGGTr09TifIxbw2BjOMFowh/1JCW6rXPkKeHmlpw==" saltValue="yt+ceAqLid+NHJ3/eSlVqA==" spinCount="100000" sheet="1" objects="1" selectLockedCells="1"/>
  <mergeCells count="34">
    <mergeCell ref="B7:E7"/>
    <mergeCell ref="F7:Y7"/>
    <mergeCell ref="D9:E9"/>
    <mergeCell ref="I9:J9"/>
    <mergeCell ref="L9:M9"/>
    <mergeCell ref="B8:E8"/>
    <mergeCell ref="B1:Y1"/>
    <mergeCell ref="B2:Y2"/>
    <mergeCell ref="B5:E5"/>
    <mergeCell ref="F5:N5"/>
    <mergeCell ref="B6:E6"/>
    <mergeCell ref="F6:Y6"/>
    <mergeCell ref="W5:Y5"/>
    <mergeCell ref="B18:E18"/>
    <mergeCell ref="I18:Y18"/>
    <mergeCell ref="B13:Z13"/>
    <mergeCell ref="B15:E15"/>
    <mergeCell ref="I15:Y15"/>
    <mergeCell ref="B16:E16"/>
    <mergeCell ref="I16:Y16"/>
    <mergeCell ref="D11:E11"/>
    <mergeCell ref="O9:T9"/>
    <mergeCell ref="U9:X9"/>
    <mergeCell ref="B17:E17"/>
    <mergeCell ref="I17:Y17"/>
    <mergeCell ref="D10:E10"/>
    <mergeCell ref="I10:J10"/>
    <mergeCell ref="L10:M10"/>
    <mergeCell ref="P10:T10"/>
    <mergeCell ref="U10:X10"/>
    <mergeCell ref="U11:X11"/>
    <mergeCell ref="B9:C11"/>
    <mergeCell ref="F11:M11"/>
    <mergeCell ref="O11:T11"/>
  </mergeCells>
  <phoneticPr fontId="14"/>
  <dataValidations count="5">
    <dataValidation imeMode="disabled" allowBlank="1" showInputMessage="1" showErrorMessage="1" sqref="G15:G18" xr:uid="{00000000-0002-0000-0000-000000000000}"/>
    <dataValidation type="whole" imeMode="off" allowBlank="1" showInputMessage="1" showErrorMessage="1" error="1~12までの数字を入力してください" sqref="I9:J10" xr:uid="{C3625906-77CE-4BCB-BE7D-F3999822B22B}">
      <formula1>1</formula1>
      <formula2>12</formula2>
    </dataValidation>
    <dataValidation type="whole" imeMode="off" allowBlank="1" showInputMessage="1" showErrorMessage="1" error="3～４までの数字を入力して下さい" sqref="G9:G10" xr:uid="{B8936B67-AA1F-4A27-BEC7-BD4BC3EC2F89}">
      <formula1>3</formula1>
      <formula2>4</formula2>
    </dataValidation>
    <dataValidation type="whole" imeMode="off" allowBlank="1" showInputMessage="1" showErrorMessage="1" error="1~31までの数字を入力してください" sqref="L9:M10" xr:uid="{EC7218A5-3D82-47E0-9F6E-4BD206E7EDD5}">
      <formula1>1</formula1>
      <formula2>31</formula2>
    </dataValidation>
    <dataValidation type="whole" imeMode="off" allowBlank="1" showInputMessage="1" showErrorMessage="1" sqref="U9:X10" xr:uid="{290DA07C-B33E-4C0D-89C0-4B15CA5AB8F0}">
      <formula1>0</formula1>
      <formula2>999</formula2>
    </dataValidation>
  </dataValidations>
  <printOptions verticalCentered="1"/>
  <pageMargins left="0.98425196850393704" right="0.39370078740157483" top="0.74803149606299213" bottom="0.74803149606299213" header="0.31496062992125984" footer="0.31496062992125984"/>
  <pageSetup paperSize="9" scale="94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2" r:id="rId4" name="Option Button 8">
              <controlPr defaultSize="0" autoPict="0">
                <anchor moveWithCells="1">
                  <from>
                    <xdr:col>2</xdr:col>
                    <xdr:colOff>28575</xdr:colOff>
                    <xdr:row>22</xdr:row>
                    <xdr:rowOff>66675</xdr:rowOff>
                  </from>
                  <to>
                    <xdr:col>3</xdr:col>
                    <xdr:colOff>57150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5" name="Option Button 9">
              <controlPr defaultSize="0" autoPict="0">
                <anchor moveWithCells="1">
                  <from>
                    <xdr:col>2</xdr:col>
                    <xdr:colOff>28575</xdr:colOff>
                    <xdr:row>24</xdr:row>
                    <xdr:rowOff>66675</xdr:rowOff>
                  </from>
                  <to>
                    <xdr:col>3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6" name="Option Button 10">
              <controlPr defaultSize="0" autoPict="0">
                <anchor moveWithCells="1">
                  <from>
                    <xdr:col>2</xdr:col>
                    <xdr:colOff>28575</xdr:colOff>
                    <xdr:row>26</xdr:row>
                    <xdr:rowOff>76200</xdr:rowOff>
                  </from>
                  <to>
                    <xdr:col>3</xdr:col>
                    <xdr:colOff>57150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7" name="Option Button 11">
              <controlPr defaultSize="0" autoPict="0">
                <anchor moveWithCells="1">
                  <from>
                    <xdr:col>2</xdr:col>
                    <xdr:colOff>28575</xdr:colOff>
                    <xdr:row>28</xdr:row>
                    <xdr:rowOff>66675</xdr:rowOff>
                  </from>
                  <to>
                    <xdr:col>3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8" name="Option Button 1044">
              <controlPr defaultSize="0" autoFill="0" autoLine="0" autoPict="0">
                <anchor moveWithCells="1">
                  <from>
                    <xdr:col>5</xdr:col>
                    <xdr:colOff>76200</xdr:colOff>
                    <xdr:row>7</xdr:row>
                    <xdr:rowOff>104775</xdr:rowOff>
                  </from>
                  <to>
                    <xdr:col>5</xdr:col>
                    <xdr:colOff>333375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9" name="Option Button 1045">
              <controlPr defaultSize="0" autoFill="0" autoLine="0" autoPict="0">
                <anchor moveWithCells="1">
                  <from>
                    <xdr:col>12</xdr:col>
                    <xdr:colOff>19050</xdr:colOff>
                    <xdr:row>7</xdr:row>
                    <xdr:rowOff>104775</xdr:rowOff>
                  </from>
                  <to>
                    <xdr:col>13</xdr:col>
                    <xdr:colOff>66675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0" name="Option Button 1046">
              <controlPr defaultSize="0" autoFill="0" autoLine="0" autoPict="0">
                <anchor moveWithCells="1">
                  <from>
                    <xdr:col>17</xdr:col>
                    <xdr:colOff>219075</xdr:colOff>
                    <xdr:row>7</xdr:row>
                    <xdr:rowOff>104775</xdr:rowOff>
                  </from>
                  <to>
                    <xdr:col>19</xdr:col>
                    <xdr:colOff>76200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1" name="Group Box 1048">
              <controlPr defaultSize="0" autoFill="0" autoPict="0">
                <anchor moveWithCells="1">
                  <from>
                    <xdr:col>5</xdr:col>
                    <xdr:colOff>0</xdr:colOff>
                    <xdr:row>7</xdr:row>
                    <xdr:rowOff>9525</xdr:rowOff>
                  </from>
                  <to>
                    <xdr:col>24</xdr:col>
                    <xdr:colOff>247650</xdr:colOff>
                    <xdr:row>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DC394-F17C-483E-BAD5-F63EA01B5976}">
  <sheetPr codeName="Sheet2">
    <pageSetUpPr fitToPage="1"/>
  </sheetPr>
  <dimension ref="A1:AS41"/>
  <sheetViews>
    <sheetView showGridLines="0" topLeftCell="A11" zoomScaleNormal="100" zoomScaleSheetLayoutView="100" workbookViewId="0">
      <selection activeCell="I20" sqref="I20:Y20"/>
    </sheetView>
  </sheetViews>
  <sheetFormatPr defaultColWidth="9" defaultRowHeight="13.5" x14ac:dyDescent="0.15"/>
  <cols>
    <col min="1" max="1" width="1.625" style="42" customWidth="1"/>
    <col min="2" max="5" width="3.625" style="42" customWidth="1"/>
    <col min="6" max="6" width="4.75" style="42" customWidth="1"/>
    <col min="7" max="7" width="5.75" style="42" customWidth="1"/>
    <col min="8" max="9" width="3.625" style="42" customWidth="1"/>
    <col min="10" max="10" width="3" style="42" customWidth="1"/>
    <col min="11" max="12" width="3.625" style="42" customWidth="1"/>
    <col min="13" max="13" width="2.625" style="42" customWidth="1"/>
    <col min="14" max="19" width="3.625" style="42" customWidth="1"/>
    <col min="20" max="20" width="2.5" style="42" customWidth="1"/>
    <col min="21" max="21" width="3.625" style="42" customWidth="1"/>
    <col min="22" max="22" width="2.25" style="42" customWidth="1"/>
    <col min="23" max="25" width="3.625" style="42" customWidth="1"/>
    <col min="26" max="27" width="1.625" style="42" customWidth="1"/>
    <col min="28" max="30" width="3.625" style="42" customWidth="1"/>
    <col min="31" max="31" width="1.25" style="42" customWidth="1"/>
    <col min="32" max="33" width="18.625" style="42" customWidth="1"/>
    <col min="34" max="34" width="6.625" style="42" customWidth="1"/>
    <col min="35" max="35" width="16.625" style="42" customWidth="1"/>
    <col min="36" max="36" width="6.625" style="42" customWidth="1"/>
    <col min="37" max="37" width="16.625" style="42" customWidth="1"/>
    <col min="38" max="38" width="6.625" style="42" customWidth="1"/>
    <col min="39" max="39" width="16.625" style="42" customWidth="1"/>
    <col min="40" max="40" width="6.625" style="42" customWidth="1"/>
    <col min="41" max="41" width="16.625" style="42" customWidth="1"/>
    <col min="42" max="42" width="6.625" style="42" customWidth="1"/>
    <col min="43" max="43" width="16.625" style="42" customWidth="1"/>
    <col min="44" max="44" width="6.625" style="42" customWidth="1"/>
    <col min="45" max="45" width="16.625" style="42" customWidth="1"/>
    <col min="46" max="16384" width="9" style="42"/>
  </cols>
  <sheetData>
    <row r="1" spans="1:45" ht="15.75" customHeight="1" x14ac:dyDescent="0.15">
      <c r="B1" s="74"/>
    </row>
    <row r="2" spans="1:45" ht="7.5" customHeight="1" x14ac:dyDescent="0.15">
      <c r="AA2" s="73"/>
      <c r="AB2" s="44"/>
      <c r="AG2" s="52"/>
      <c r="AH2" s="144"/>
      <c r="AI2" s="144"/>
      <c r="AJ2" s="144"/>
      <c r="AK2" s="52"/>
      <c r="AL2" s="145"/>
      <c r="AM2" s="145"/>
      <c r="AN2" s="145"/>
      <c r="AO2" s="52"/>
      <c r="AP2" s="145"/>
      <c r="AQ2" s="145"/>
      <c r="AR2" s="145"/>
      <c r="AS2" s="145"/>
    </row>
    <row r="3" spans="1:45" ht="24" customHeight="1" x14ac:dyDescent="0.15">
      <c r="B3" s="146" t="s">
        <v>35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47"/>
      <c r="V3" s="147"/>
      <c r="W3" s="147"/>
      <c r="X3" s="147"/>
      <c r="Y3" s="147"/>
    </row>
    <row r="4" spans="1:45" ht="7.5" customHeight="1" x14ac:dyDescent="0.15">
      <c r="AS4" s="45"/>
    </row>
    <row r="5" spans="1:45" ht="15.75" customHeight="1" x14ac:dyDescent="0.15">
      <c r="B5" s="148" t="s">
        <v>36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</row>
    <row r="6" spans="1:45" ht="8.25" customHeight="1" x14ac:dyDescent="0.15">
      <c r="B6" s="42" t="s">
        <v>1</v>
      </c>
      <c r="AC6" s="72"/>
    </row>
    <row r="7" spans="1:45" ht="15.75" customHeight="1" x14ac:dyDescent="0.15">
      <c r="B7" s="44" t="s">
        <v>2</v>
      </c>
      <c r="AB7" s="51"/>
      <c r="AC7" s="51"/>
      <c r="AD7" s="71"/>
      <c r="AE7" s="71"/>
      <c r="AF7" s="71"/>
      <c r="AG7" s="71"/>
      <c r="AH7" s="52"/>
      <c r="AI7" s="70"/>
      <c r="AJ7" s="52"/>
      <c r="AK7" s="70"/>
      <c r="AL7" s="52"/>
      <c r="AM7" s="70"/>
      <c r="AN7" s="52"/>
      <c r="AO7" s="70"/>
      <c r="AP7" s="52"/>
      <c r="AQ7" s="70"/>
      <c r="AR7" s="52"/>
      <c r="AS7" s="70"/>
    </row>
    <row r="8" spans="1:45" ht="36" customHeight="1" x14ac:dyDescent="0.15">
      <c r="B8" s="150" t="s">
        <v>3</v>
      </c>
      <c r="C8" s="151"/>
      <c r="D8" s="151"/>
      <c r="E8" s="152"/>
      <c r="F8" s="153">
        <v>12345</v>
      </c>
      <c r="G8" s="154"/>
      <c r="H8" s="154"/>
      <c r="I8" s="154"/>
      <c r="J8" s="154"/>
      <c r="K8" s="154"/>
      <c r="L8" s="154"/>
      <c r="M8" s="154"/>
      <c r="N8" s="155"/>
      <c r="AB8" s="52"/>
      <c r="AC8" s="51"/>
      <c r="AD8" s="51"/>
      <c r="AE8" s="51"/>
      <c r="AF8" s="51"/>
      <c r="AG8" s="51"/>
      <c r="AH8" s="50"/>
      <c r="AI8" s="53"/>
      <c r="AJ8" s="50"/>
      <c r="AK8" s="49"/>
      <c r="AL8" s="50"/>
      <c r="AM8" s="49"/>
      <c r="AN8" s="50"/>
      <c r="AO8" s="49"/>
      <c r="AP8" s="50"/>
      <c r="AQ8" s="49"/>
      <c r="AR8" s="50"/>
      <c r="AS8" s="49"/>
    </row>
    <row r="9" spans="1:45" ht="36" customHeight="1" x14ac:dyDescent="0.15">
      <c r="B9" s="150" t="s">
        <v>38</v>
      </c>
      <c r="C9" s="151"/>
      <c r="D9" s="151"/>
      <c r="E9" s="152"/>
      <c r="F9" s="156" t="s">
        <v>33</v>
      </c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8"/>
      <c r="AB9" s="52"/>
      <c r="AC9" s="51"/>
      <c r="AD9" s="51"/>
      <c r="AE9" s="51"/>
      <c r="AF9" s="51"/>
      <c r="AG9" s="51"/>
      <c r="AH9" s="50"/>
      <c r="AI9" s="53"/>
      <c r="AJ9" s="50"/>
      <c r="AK9" s="49"/>
      <c r="AL9" s="50"/>
      <c r="AM9" s="49"/>
      <c r="AN9" s="50"/>
      <c r="AO9" s="49"/>
      <c r="AP9" s="50"/>
      <c r="AQ9" s="49"/>
      <c r="AR9" s="50"/>
      <c r="AS9" s="49"/>
    </row>
    <row r="10" spans="1:45" ht="36" customHeight="1" x14ac:dyDescent="0.15">
      <c r="B10" s="150" t="s">
        <v>5</v>
      </c>
      <c r="C10" s="151"/>
      <c r="D10" s="151"/>
      <c r="E10" s="152"/>
      <c r="F10" s="156" t="s">
        <v>34</v>
      </c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AB10" s="52"/>
      <c r="AC10" s="51"/>
      <c r="AD10" s="51"/>
      <c r="AE10" s="51"/>
      <c r="AF10" s="51"/>
      <c r="AG10" s="51"/>
      <c r="AH10" s="50"/>
      <c r="AI10" s="53"/>
      <c r="AJ10" s="50"/>
      <c r="AK10" s="49"/>
      <c r="AL10" s="50"/>
      <c r="AM10" s="49"/>
      <c r="AN10" s="50"/>
      <c r="AO10" s="49"/>
      <c r="AP10" s="50"/>
      <c r="AQ10" s="49"/>
      <c r="AR10" s="50"/>
      <c r="AS10" s="49"/>
    </row>
    <row r="11" spans="1:45" ht="36" customHeight="1" x14ac:dyDescent="0.15">
      <c r="B11" s="159" t="s">
        <v>70</v>
      </c>
      <c r="C11" s="160"/>
      <c r="D11" s="160"/>
      <c r="E11" s="161"/>
      <c r="F11" s="69"/>
      <c r="G11" s="66" t="s">
        <v>67</v>
      </c>
      <c r="H11" s="66"/>
      <c r="I11" s="66"/>
      <c r="J11" s="66"/>
      <c r="K11" s="66"/>
      <c r="L11" s="65"/>
      <c r="M11" s="68"/>
      <c r="N11" s="66" t="s">
        <v>68</v>
      </c>
      <c r="O11" s="66"/>
      <c r="P11" s="66"/>
      <c r="Q11" s="66"/>
      <c r="R11" s="66"/>
      <c r="S11" s="67"/>
      <c r="T11" s="66" t="s">
        <v>69</v>
      </c>
      <c r="U11" s="66"/>
      <c r="V11" s="65"/>
      <c r="W11" s="64"/>
      <c r="X11" s="64"/>
      <c r="Y11" s="63"/>
    </row>
    <row r="12" spans="1:45" ht="36" customHeight="1" x14ac:dyDescent="0.15">
      <c r="B12" s="162" t="s">
        <v>6</v>
      </c>
      <c r="C12" s="163"/>
      <c r="D12" s="168" t="s">
        <v>7</v>
      </c>
      <c r="E12" s="169"/>
      <c r="F12" s="61" t="s">
        <v>8</v>
      </c>
      <c r="G12" s="62">
        <v>3</v>
      </c>
      <c r="H12" s="61" t="s">
        <v>9</v>
      </c>
      <c r="I12" s="170">
        <v>10</v>
      </c>
      <c r="J12" s="170"/>
      <c r="K12" s="61" t="s">
        <v>10</v>
      </c>
      <c r="L12" s="170">
        <v>15</v>
      </c>
      <c r="M12" s="170"/>
      <c r="N12" s="60" t="s">
        <v>11</v>
      </c>
      <c r="O12" s="175" t="s">
        <v>73</v>
      </c>
      <c r="P12" s="176"/>
      <c r="Q12" s="176"/>
      <c r="R12" s="176"/>
      <c r="S12" s="176"/>
      <c r="T12" s="177"/>
      <c r="U12" s="178">
        <v>25</v>
      </c>
      <c r="V12" s="179"/>
      <c r="W12" s="179"/>
      <c r="X12" s="179"/>
      <c r="Y12" s="59" t="s">
        <v>71</v>
      </c>
      <c r="AB12" s="52"/>
      <c r="AC12" s="51"/>
      <c r="AD12" s="51"/>
      <c r="AE12" s="51"/>
      <c r="AF12" s="51"/>
      <c r="AG12" s="51"/>
      <c r="AH12" s="50"/>
      <c r="AI12" s="53"/>
      <c r="AJ12" s="50"/>
      <c r="AK12" s="49"/>
      <c r="AL12" s="50"/>
      <c r="AM12" s="49"/>
      <c r="AN12" s="50"/>
      <c r="AO12" s="49"/>
      <c r="AP12" s="50"/>
      <c r="AQ12" s="49"/>
      <c r="AR12" s="50"/>
      <c r="AS12" s="49"/>
    </row>
    <row r="13" spans="1:45" ht="36" customHeight="1" x14ac:dyDescent="0.15">
      <c r="B13" s="164"/>
      <c r="C13" s="165"/>
      <c r="D13" s="180" t="s">
        <v>12</v>
      </c>
      <c r="E13" s="172"/>
      <c r="F13" s="57" t="s">
        <v>8</v>
      </c>
      <c r="G13" s="58">
        <v>3</v>
      </c>
      <c r="H13" s="57" t="s">
        <v>9</v>
      </c>
      <c r="I13" s="181">
        <v>11</v>
      </c>
      <c r="J13" s="181"/>
      <c r="K13" s="57" t="s">
        <v>10</v>
      </c>
      <c r="L13" s="181">
        <v>2</v>
      </c>
      <c r="M13" s="181"/>
      <c r="N13" s="55" t="s">
        <v>11</v>
      </c>
      <c r="O13" s="56"/>
      <c r="P13" s="182" t="s">
        <v>72</v>
      </c>
      <c r="Q13" s="183"/>
      <c r="R13" s="183"/>
      <c r="S13" s="183"/>
      <c r="T13" s="184"/>
      <c r="U13" s="185">
        <v>15</v>
      </c>
      <c r="V13" s="186"/>
      <c r="W13" s="186"/>
      <c r="X13" s="186"/>
      <c r="Y13" s="55" t="s">
        <v>71</v>
      </c>
      <c r="AB13" s="52"/>
      <c r="AC13" s="51"/>
      <c r="AD13" s="51"/>
      <c r="AE13" s="51"/>
      <c r="AF13" s="51"/>
      <c r="AG13" s="51"/>
      <c r="AH13" s="50"/>
      <c r="AI13" s="53"/>
      <c r="AJ13" s="50"/>
      <c r="AK13" s="49"/>
      <c r="AL13" s="50"/>
      <c r="AM13" s="49"/>
      <c r="AN13" s="50"/>
      <c r="AO13" s="49"/>
      <c r="AP13" s="50"/>
      <c r="AQ13" s="49"/>
      <c r="AR13" s="50"/>
      <c r="AS13" s="49"/>
    </row>
    <row r="14" spans="1:45" s="54" customFormat="1" ht="31.35" customHeight="1" x14ac:dyDescent="0.15">
      <c r="A14" s="42"/>
      <c r="B14" s="166"/>
      <c r="C14" s="167"/>
      <c r="D14" s="171" t="s">
        <v>77</v>
      </c>
      <c r="E14" s="172"/>
      <c r="F14" s="173">
        <v>19</v>
      </c>
      <c r="G14" s="174"/>
      <c r="H14" s="174"/>
      <c r="I14" s="174"/>
      <c r="J14" s="174"/>
      <c r="K14" s="174"/>
      <c r="L14" s="174"/>
      <c r="M14" s="174"/>
      <c r="N14" s="55" t="s">
        <v>37</v>
      </c>
      <c r="O14" s="199" t="s">
        <v>78</v>
      </c>
      <c r="P14" s="200"/>
      <c r="Q14" s="200"/>
      <c r="R14" s="200"/>
      <c r="S14" s="200"/>
      <c r="T14" s="201"/>
      <c r="U14" s="196">
        <v>25</v>
      </c>
      <c r="V14" s="197"/>
      <c r="W14" s="197"/>
      <c r="X14" s="197"/>
      <c r="Y14" s="55" t="s">
        <v>71</v>
      </c>
    </row>
    <row r="15" spans="1:45" ht="259.5" customHeight="1" x14ac:dyDescent="0.15"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AB15" s="52"/>
      <c r="AC15" s="51"/>
      <c r="AD15" s="51"/>
      <c r="AE15" s="51"/>
      <c r="AF15" s="51"/>
      <c r="AG15" s="51"/>
      <c r="AH15" s="50"/>
      <c r="AI15" s="53"/>
      <c r="AJ15" s="50"/>
      <c r="AK15" s="49"/>
      <c r="AL15" s="50"/>
      <c r="AM15" s="49"/>
      <c r="AN15" s="50"/>
      <c r="AO15" s="49"/>
      <c r="AP15" s="50"/>
      <c r="AQ15" s="49"/>
      <c r="AR15" s="50"/>
      <c r="AS15" s="49"/>
    </row>
    <row r="16" spans="1:45" ht="10.5" customHeight="1" x14ac:dyDescent="0.15">
      <c r="B16" s="42" t="s">
        <v>1</v>
      </c>
      <c r="AB16" s="52"/>
      <c r="AC16" s="51"/>
      <c r="AD16" s="51"/>
      <c r="AE16" s="51"/>
      <c r="AF16" s="51"/>
      <c r="AG16" s="51"/>
      <c r="AH16" s="50"/>
      <c r="AI16" s="53"/>
      <c r="AJ16" s="50"/>
      <c r="AK16" s="49"/>
      <c r="AL16" s="50"/>
      <c r="AM16" s="49"/>
      <c r="AN16" s="50"/>
      <c r="AO16" s="49"/>
      <c r="AP16" s="50"/>
      <c r="AQ16" s="49"/>
      <c r="AR16" s="50"/>
      <c r="AS16" s="49"/>
    </row>
    <row r="17" spans="2:45" ht="15.75" customHeight="1" x14ac:dyDescent="0.15">
      <c r="B17" s="44" t="s">
        <v>13</v>
      </c>
      <c r="AB17" s="52"/>
      <c r="AC17" s="51"/>
      <c r="AD17" s="51"/>
      <c r="AE17" s="51"/>
      <c r="AF17" s="51"/>
      <c r="AG17" s="51"/>
      <c r="AH17" s="50"/>
      <c r="AI17" s="53"/>
      <c r="AJ17" s="50"/>
      <c r="AK17" s="49"/>
      <c r="AL17" s="50"/>
      <c r="AM17" s="49"/>
      <c r="AN17" s="50"/>
      <c r="AO17" s="49"/>
      <c r="AP17" s="50"/>
      <c r="AQ17" s="49"/>
      <c r="AR17" s="50"/>
      <c r="AS17" s="49"/>
    </row>
    <row r="18" spans="2:45" ht="36" customHeight="1" x14ac:dyDescent="0.15">
      <c r="B18" s="187" t="s">
        <v>14</v>
      </c>
      <c r="C18" s="188"/>
      <c r="D18" s="188"/>
      <c r="E18" s="189"/>
      <c r="F18" s="48" t="s">
        <v>15</v>
      </c>
      <c r="G18" s="47" t="s">
        <v>58</v>
      </c>
      <c r="H18" s="46" t="s">
        <v>16</v>
      </c>
      <c r="I18" s="190" t="s">
        <v>32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2"/>
      <c r="AB18" s="52"/>
      <c r="AC18" s="51"/>
      <c r="AD18" s="51"/>
      <c r="AE18" s="51"/>
      <c r="AF18" s="51"/>
      <c r="AG18" s="51"/>
      <c r="AH18" s="50"/>
      <c r="AI18" s="53"/>
      <c r="AJ18" s="50"/>
      <c r="AK18" s="49"/>
      <c r="AL18" s="50"/>
      <c r="AM18" s="49"/>
      <c r="AN18" s="50"/>
      <c r="AO18" s="49"/>
      <c r="AP18" s="50"/>
      <c r="AQ18" s="49"/>
      <c r="AR18" s="50"/>
      <c r="AS18" s="49"/>
    </row>
    <row r="19" spans="2:45" ht="36" customHeight="1" x14ac:dyDescent="0.15">
      <c r="B19" s="187" t="s">
        <v>17</v>
      </c>
      <c r="C19" s="188"/>
      <c r="D19" s="188"/>
      <c r="E19" s="189"/>
      <c r="F19" s="48" t="s">
        <v>15</v>
      </c>
      <c r="G19" s="47" t="s">
        <v>57</v>
      </c>
      <c r="H19" s="46" t="s">
        <v>16</v>
      </c>
      <c r="I19" s="190" t="s">
        <v>130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2"/>
      <c r="AB19" s="52"/>
      <c r="AC19" s="51"/>
      <c r="AD19" s="51"/>
      <c r="AE19" s="51"/>
      <c r="AF19" s="50"/>
      <c r="AG19" s="51"/>
      <c r="AH19" s="50"/>
      <c r="AI19" s="49"/>
      <c r="AJ19" s="50"/>
      <c r="AK19" s="49"/>
      <c r="AL19" s="50"/>
      <c r="AM19" s="49"/>
      <c r="AN19" s="50"/>
      <c r="AO19" s="49"/>
      <c r="AP19" s="50"/>
      <c r="AQ19" s="49"/>
      <c r="AR19" s="50"/>
      <c r="AS19" s="49"/>
    </row>
    <row r="20" spans="2:45" ht="36" customHeight="1" x14ac:dyDescent="0.15">
      <c r="B20" s="187" t="s">
        <v>18</v>
      </c>
      <c r="C20" s="188"/>
      <c r="D20" s="188"/>
      <c r="E20" s="189"/>
      <c r="F20" s="48" t="s">
        <v>15</v>
      </c>
      <c r="G20" s="47">
        <v>1</v>
      </c>
      <c r="H20" s="46" t="s">
        <v>16</v>
      </c>
      <c r="I20" s="190" t="s">
        <v>131</v>
      </c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2"/>
    </row>
    <row r="21" spans="2:45" ht="36" customHeight="1" x14ac:dyDescent="0.15">
      <c r="B21" s="193" t="s">
        <v>19</v>
      </c>
      <c r="C21" s="194"/>
      <c r="D21" s="194"/>
      <c r="E21" s="195"/>
      <c r="F21" s="48" t="s">
        <v>15</v>
      </c>
      <c r="G21" s="47" t="s">
        <v>59</v>
      </c>
      <c r="H21" s="46" t="s">
        <v>16</v>
      </c>
      <c r="I21" s="190" t="s">
        <v>28</v>
      </c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2"/>
    </row>
    <row r="22" spans="2:45" ht="15.75" customHeight="1" x14ac:dyDescent="0.15">
      <c r="B22" s="42" t="s">
        <v>20</v>
      </c>
    </row>
    <row r="23" spans="2:45" ht="12" customHeight="1" x14ac:dyDescent="0.15">
      <c r="E23" s="45"/>
      <c r="G23" s="45"/>
    </row>
    <row r="24" spans="2:45" ht="15.75" customHeight="1" x14ac:dyDescent="0.15">
      <c r="B24" s="44" t="s">
        <v>21</v>
      </c>
    </row>
    <row r="25" spans="2:45" ht="3.75" customHeight="1" x14ac:dyDescent="0.15"/>
    <row r="26" spans="2:45" ht="3" customHeight="1" x14ac:dyDescent="0.15"/>
    <row r="27" spans="2:45" ht="13.5" customHeight="1" x14ac:dyDescent="0.15">
      <c r="C27" s="43"/>
      <c r="D27" s="42" t="s">
        <v>22</v>
      </c>
    </row>
    <row r="28" spans="2:45" ht="13.5" customHeight="1" x14ac:dyDescent="0.15"/>
    <row r="29" spans="2:45" ht="13.5" customHeight="1" x14ac:dyDescent="0.15">
      <c r="C29" s="43"/>
      <c r="D29" s="42" t="s">
        <v>23</v>
      </c>
    </row>
    <row r="30" spans="2:45" ht="13.5" customHeight="1" x14ac:dyDescent="0.15"/>
    <row r="31" spans="2:45" ht="13.5" customHeight="1" x14ac:dyDescent="0.15">
      <c r="C31" s="43"/>
      <c r="D31" s="42" t="s">
        <v>24</v>
      </c>
    </row>
    <row r="32" spans="2:45" ht="13.5" customHeight="1" x14ac:dyDescent="0.15"/>
    <row r="33" spans="3:4" ht="13.5" customHeight="1" x14ac:dyDescent="0.15">
      <c r="C33" s="43"/>
      <c r="D33" s="42" t="s">
        <v>25</v>
      </c>
    </row>
    <row r="34" spans="3:4" ht="9.75" customHeight="1" x14ac:dyDescent="0.15"/>
    <row r="35" spans="3:4" ht="15.75" customHeight="1" x14ac:dyDescent="0.15"/>
    <row r="36" spans="3:4" ht="15.75" customHeight="1" x14ac:dyDescent="0.15"/>
    <row r="37" spans="3:4" ht="15.75" customHeight="1" x14ac:dyDescent="0.15"/>
    <row r="38" spans="3:4" ht="15.75" customHeight="1" x14ac:dyDescent="0.15"/>
    <row r="39" spans="3:4" ht="15.75" customHeight="1" x14ac:dyDescent="0.15"/>
    <row r="40" spans="3:4" ht="15.75" customHeight="1" x14ac:dyDescent="0.15"/>
    <row r="41" spans="3:4" ht="15.75" customHeight="1" x14ac:dyDescent="0.15"/>
  </sheetData>
  <sheetProtection algorithmName="SHA-512" hashValue="GyGwoSyD3LKKEpdhezVePED2d5sZjSw5ZLECh9topqnS4r7AHrsQ9SKQ6aGhECayaR+ad2zeAQ0KZEDJwsXwyg==" saltValue="C+22fk81fSvA6H2+EwhXGQ==" spinCount="100000" sheet="1" objects="1" scenarios="1" selectLockedCells="1" selectUnlockedCells="1"/>
  <mergeCells count="36">
    <mergeCell ref="B20:E20"/>
    <mergeCell ref="I20:Y20"/>
    <mergeCell ref="B21:E21"/>
    <mergeCell ref="I21:Y21"/>
    <mergeCell ref="U14:X14"/>
    <mergeCell ref="B15:Y15"/>
    <mergeCell ref="B18:E18"/>
    <mergeCell ref="I18:Y18"/>
    <mergeCell ref="B19:E19"/>
    <mergeCell ref="I19:Y19"/>
    <mergeCell ref="O14:T14"/>
    <mergeCell ref="O12:T12"/>
    <mergeCell ref="U12:X12"/>
    <mergeCell ref="D13:E13"/>
    <mergeCell ref="I13:J13"/>
    <mergeCell ref="L13:M13"/>
    <mergeCell ref="P13:T13"/>
    <mergeCell ref="U13:X13"/>
    <mergeCell ref="B11:E11"/>
    <mergeCell ref="B12:C14"/>
    <mergeCell ref="D12:E12"/>
    <mergeCell ref="I12:J12"/>
    <mergeCell ref="L12:M12"/>
    <mergeCell ref="D14:E14"/>
    <mergeCell ref="F14:M14"/>
    <mergeCell ref="B8:E8"/>
    <mergeCell ref="F8:N8"/>
    <mergeCell ref="B9:E9"/>
    <mergeCell ref="F9:Y9"/>
    <mergeCell ref="B10:E10"/>
    <mergeCell ref="F10:Y10"/>
    <mergeCell ref="AH2:AJ2"/>
    <mergeCell ref="AL2:AN2"/>
    <mergeCell ref="AP2:AS2"/>
    <mergeCell ref="B3:Y3"/>
    <mergeCell ref="B5:Z5"/>
  </mergeCells>
  <phoneticPr fontId="14"/>
  <printOptions horizontalCentered="1" verticalCentered="1"/>
  <pageMargins left="0.98425196850393704" right="0.39370078740157483" top="0.74803149606299213" bottom="0.74803149606299213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449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3</xdr:col>
                    <xdr:colOff>28575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450">
              <controlPr defaultSize="0" autoPict="0">
                <anchor moveWithCells="1">
                  <from>
                    <xdr:col>2</xdr:col>
                    <xdr:colOff>9525</xdr:colOff>
                    <xdr:row>27</xdr:row>
                    <xdr:rowOff>133350</xdr:rowOff>
                  </from>
                  <to>
                    <xdr:col>3</xdr:col>
                    <xdr:colOff>38100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451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142875</xdr:rowOff>
                  </from>
                  <to>
                    <xdr:col>3</xdr:col>
                    <xdr:colOff>28575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52">
              <controlPr defaultSize="0" autoPict="0">
                <anchor moveWithCells="1">
                  <from>
                    <xdr:col>2</xdr:col>
                    <xdr:colOff>19050</xdr:colOff>
                    <xdr:row>31</xdr:row>
                    <xdr:rowOff>133350</xdr:rowOff>
                  </from>
                  <to>
                    <xdr:col>3</xdr:col>
                    <xdr:colOff>47625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Option Button 5">
              <controlPr defaultSize="0" autoFill="0" autoLine="0" autoPict="0">
                <anchor moveWithCells="1">
                  <from>
                    <xdr:col>5</xdr:col>
                    <xdr:colOff>76200</xdr:colOff>
                    <xdr:row>10</xdr:row>
                    <xdr:rowOff>104775</xdr:rowOff>
                  </from>
                  <to>
                    <xdr:col>6</xdr:col>
                    <xdr:colOff>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Option Button 6">
              <controlPr defaultSize="0" autoFill="0" autoLine="0" autoPict="0">
                <anchor moveWithCells="1">
                  <from>
                    <xdr:col>12</xdr:col>
                    <xdr:colOff>19050</xdr:colOff>
                    <xdr:row>10</xdr:row>
                    <xdr:rowOff>104775</xdr:rowOff>
                  </from>
                  <to>
                    <xdr:col>13</xdr:col>
                    <xdr:colOff>95250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Option Button 7">
              <controlPr defaultSize="0" autoFill="0" autoLine="0" autoPict="0">
                <anchor moveWithCells="1">
                  <from>
                    <xdr:col>18</xdr:col>
                    <xdr:colOff>57150</xdr:colOff>
                    <xdr:row>10</xdr:row>
                    <xdr:rowOff>104775</xdr:rowOff>
                  </from>
                  <to>
                    <xdr:col>19</xdr:col>
                    <xdr:colOff>57150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Group Box 8">
              <controlPr defaultSize="0" autoFill="0" autoPict="0">
                <anchor moveWithCells="1">
                  <from>
                    <xdr:col>5</xdr:col>
                    <xdr:colOff>0</xdr:colOff>
                    <xdr:row>10</xdr:row>
                    <xdr:rowOff>9525</xdr:rowOff>
                  </from>
                  <to>
                    <xdr:col>24</xdr:col>
                    <xdr:colOff>219075</xdr:colOff>
                    <xdr:row>10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6"/>
  <sheetViews>
    <sheetView topLeftCell="A25" zoomScale="85" zoomScaleNormal="85" workbookViewId="0">
      <selection activeCell="A58" sqref="A58:A64"/>
    </sheetView>
  </sheetViews>
  <sheetFormatPr defaultColWidth="9" defaultRowHeight="13.5" x14ac:dyDescent="0.15"/>
  <cols>
    <col min="1" max="1" width="9" style="1"/>
    <col min="2" max="2" width="35.625" style="1" customWidth="1"/>
    <col min="3" max="4" width="3.75" style="1" customWidth="1"/>
    <col min="5" max="5" width="3.75" style="2" customWidth="1"/>
    <col min="6" max="6" width="3.75" style="1" customWidth="1"/>
    <col min="7" max="7" width="39.5" style="1" customWidth="1"/>
    <col min="8" max="8" width="21.5" style="2" customWidth="1"/>
    <col min="9" max="9" width="29.25" style="1" customWidth="1"/>
    <col min="10" max="16384" width="9" style="1"/>
  </cols>
  <sheetData>
    <row r="1" spans="1:9" s="17" customFormat="1" x14ac:dyDescent="0.15">
      <c r="A1" s="17">
        <v>1</v>
      </c>
      <c r="B1" s="17">
        <v>2</v>
      </c>
      <c r="C1" s="17">
        <v>3</v>
      </c>
      <c r="D1" s="17">
        <v>4</v>
      </c>
      <c r="E1" s="17">
        <v>5</v>
      </c>
      <c r="F1" s="17">
        <v>6</v>
      </c>
      <c r="G1" s="17">
        <v>7</v>
      </c>
      <c r="H1" s="17">
        <v>8</v>
      </c>
      <c r="I1" s="17">
        <v>9</v>
      </c>
    </row>
    <row r="2" spans="1:9" x14ac:dyDescent="0.15">
      <c r="A2" s="76" t="str">
        <f>C2&amp;D2&amp;E2&amp;F2</f>
        <v>KA1-</v>
      </c>
      <c r="B2" s="77" t="s">
        <v>32</v>
      </c>
      <c r="C2" s="76" t="s">
        <v>132</v>
      </c>
      <c r="D2" s="76" t="s">
        <v>133</v>
      </c>
      <c r="E2" s="76">
        <v>1</v>
      </c>
      <c r="F2" s="76" t="s">
        <v>134</v>
      </c>
      <c r="G2" s="76" t="s">
        <v>135</v>
      </c>
      <c r="H2" s="76" t="s">
        <v>136</v>
      </c>
      <c r="I2" s="76" t="s">
        <v>134</v>
      </c>
    </row>
    <row r="3" spans="1:9" x14ac:dyDescent="0.15">
      <c r="A3" s="76" t="str">
        <f t="shared" ref="A3:A64" si="0">C3&amp;D3&amp;E3&amp;F3</f>
        <v>KA2-</v>
      </c>
      <c r="B3" s="77" t="s">
        <v>32</v>
      </c>
      <c r="C3" s="76" t="s">
        <v>132</v>
      </c>
      <c r="D3" s="76" t="s">
        <v>133</v>
      </c>
      <c r="E3" s="76">
        <v>2</v>
      </c>
      <c r="F3" s="76" t="s">
        <v>134</v>
      </c>
      <c r="G3" s="76" t="s">
        <v>137</v>
      </c>
      <c r="H3" s="76" t="s">
        <v>138</v>
      </c>
      <c r="I3" s="76" t="s">
        <v>134</v>
      </c>
    </row>
    <row r="4" spans="1:9" x14ac:dyDescent="0.15">
      <c r="A4" s="76" t="str">
        <f t="shared" si="0"/>
        <v>KA3-</v>
      </c>
      <c r="B4" s="77" t="s">
        <v>32</v>
      </c>
      <c r="C4" s="76" t="s">
        <v>132</v>
      </c>
      <c r="D4" s="76" t="s">
        <v>133</v>
      </c>
      <c r="E4" s="76">
        <v>3</v>
      </c>
      <c r="F4" s="76" t="s">
        <v>134</v>
      </c>
      <c r="G4" s="76" t="s">
        <v>139</v>
      </c>
      <c r="H4" s="76" t="s">
        <v>140</v>
      </c>
      <c r="I4" s="76" t="s">
        <v>134</v>
      </c>
    </row>
    <row r="5" spans="1:9" x14ac:dyDescent="0.15">
      <c r="A5" s="76" t="str">
        <f t="shared" si="0"/>
        <v>CA1-</v>
      </c>
      <c r="B5" s="77" t="s">
        <v>141</v>
      </c>
      <c r="C5" s="76" t="s">
        <v>142</v>
      </c>
      <c r="D5" s="76" t="s">
        <v>143</v>
      </c>
      <c r="E5" s="76">
        <v>1</v>
      </c>
      <c r="F5" s="76" t="s">
        <v>28</v>
      </c>
      <c r="G5" s="76" t="s">
        <v>79</v>
      </c>
      <c r="H5" s="76" t="s">
        <v>80</v>
      </c>
      <c r="I5" s="76" t="s">
        <v>28</v>
      </c>
    </row>
    <row r="6" spans="1:9" x14ac:dyDescent="0.15">
      <c r="A6" s="76" t="str">
        <f t="shared" si="0"/>
        <v>CA2-</v>
      </c>
      <c r="B6" s="77" t="s">
        <v>141</v>
      </c>
      <c r="C6" s="76" t="s">
        <v>142</v>
      </c>
      <c r="D6" s="76" t="s">
        <v>143</v>
      </c>
      <c r="E6" s="76">
        <v>2</v>
      </c>
      <c r="F6" s="76" t="s">
        <v>28</v>
      </c>
      <c r="G6" s="76" t="s">
        <v>81</v>
      </c>
      <c r="H6" s="76" t="s">
        <v>82</v>
      </c>
      <c r="I6" s="76" t="s">
        <v>28</v>
      </c>
    </row>
    <row r="7" spans="1:9" x14ac:dyDescent="0.15">
      <c r="A7" s="76" t="str">
        <f t="shared" si="0"/>
        <v>CA3-</v>
      </c>
      <c r="B7" s="77" t="s">
        <v>141</v>
      </c>
      <c r="C7" s="76" t="s">
        <v>142</v>
      </c>
      <c r="D7" s="76" t="s">
        <v>143</v>
      </c>
      <c r="E7" s="76">
        <v>3</v>
      </c>
      <c r="F7" s="76" t="s">
        <v>28</v>
      </c>
      <c r="G7" s="76" t="s">
        <v>144</v>
      </c>
      <c r="H7" s="76" t="s">
        <v>83</v>
      </c>
      <c r="I7" s="76" t="s">
        <v>28</v>
      </c>
    </row>
    <row r="8" spans="1:9" x14ac:dyDescent="0.15">
      <c r="A8" s="76" t="str">
        <f t="shared" si="0"/>
        <v>CA4-</v>
      </c>
      <c r="B8" s="77" t="s">
        <v>141</v>
      </c>
      <c r="C8" s="76" t="s">
        <v>142</v>
      </c>
      <c r="D8" s="76" t="s">
        <v>143</v>
      </c>
      <c r="E8" s="76">
        <v>4</v>
      </c>
      <c r="F8" s="76" t="s">
        <v>28</v>
      </c>
      <c r="G8" s="76" t="s">
        <v>84</v>
      </c>
      <c r="H8" s="76" t="s">
        <v>85</v>
      </c>
      <c r="I8" s="76" t="s">
        <v>28</v>
      </c>
    </row>
    <row r="9" spans="1:9" x14ac:dyDescent="0.15">
      <c r="A9" s="76" t="str">
        <f t="shared" si="0"/>
        <v>CA5-</v>
      </c>
      <c r="B9" s="77" t="s">
        <v>141</v>
      </c>
      <c r="C9" s="76" t="s">
        <v>142</v>
      </c>
      <c r="D9" s="76" t="s">
        <v>143</v>
      </c>
      <c r="E9" s="76">
        <v>5</v>
      </c>
      <c r="F9" s="76" t="s">
        <v>28</v>
      </c>
      <c r="G9" s="76" t="s">
        <v>145</v>
      </c>
      <c r="H9" s="76" t="s">
        <v>86</v>
      </c>
      <c r="I9" s="76" t="s">
        <v>28</v>
      </c>
    </row>
    <row r="10" spans="1:9" x14ac:dyDescent="0.15">
      <c r="A10" s="76" t="str">
        <f t="shared" si="0"/>
        <v>CA6-</v>
      </c>
      <c r="B10" s="77" t="s">
        <v>141</v>
      </c>
      <c r="C10" s="76" t="s">
        <v>142</v>
      </c>
      <c r="D10" s="76" t="s">
        <v>143</v>
      </c>
      <c r="E10" s="76">
        <v>6</v>
      </c>
      <c r="F10" s="76" t="s">
        <v>28</v>
      </c>
      <c r="G10" s="76" t="s">
        <v>87</v>
      </c>
      <c r="H10" s="76" t="s">
        <v>88</v>
      </c>
      <c r="I10" s="76" t="s">
        <v>28</v>
      </c>
    </row>
    <row r="11" spans="1:9" x14ac:dyDescent="0.15">
      <c r="A11" s="76" t="str">
        <f t="shared" si="0"/>
        <v>CB1-</v>
      </c>
      <c r="B11" s="77" t="s">
        <v>141</v>
      </c>
      <c r="C11" s="76" t="s">
        <v>142</v>
      </c>
      <c r="D11" s="76" t="s">
        <v>146</v>
      </c>
      <c r="E11" s="76">
        <v>1</v>
      </c>
      <c r="F11" s="76" t="s">
        <v>28</v>
      </c>
      <c r="G11" s="76" t="s">
        <v>89</v>
      </c>
      <c r="H11" s="76" t="s">
        <v>90</v>
      </c>
      <c r="I11" s="76" t="s">
        <v>28</v>
      </c>
    </row>
    <row r="12" spans="1:9" x14ac:dyDescent="0.15">
      <c r="A12" s="76" t="str">
        <f t="shared" si="0"/>
        <v>CB2-</v>
      </c>
      <c r="B12" s="77" t="s">
        <v>141</v>
      </c>
      <c r="C12" s="76" t="s">
        <v>142</v>
      </c>
      <c r="D12" s="76" t="s">
        <v>146</v>
      </c>
      <c r="E12" s="76">
        <v>2</v>
      </c>
      <c r="F12" s="76" t="s">
        <v>28</v>
      </c>
      <c r="G12" s="76" t="s">
        <v>91</v>
      </c>
      <c r="H12" s="76" t="s">
        <v>92</v>
      </c>
      <c r="I12" s="76" t="s">
        <v>28</v>
      </c>
    </row>
    <row r="13" spans="1:9" x14ac:dyDescent="0.15">
      <c r="A13" s="76" t="str">
        <f t="shared" si="0"/>
        <v>CB3-</v>
      </c>
      <c r="B13" s="77" t="s">
        <v>141</v>
      </c>
      <c r="C13" s="76" t="s">
        <v>142</v>
      </c>
      <c r="D13" s="76" t="s">
        <v>146</v>
      </c>
      <c r="E13" s="76">
        <v>3</v>
      </c>
      <c r="F13" s="76" t="s">
        <v>28</v>
      </c>
      <c r="G13" s="76" t="s">
        <v>93</v>
      </c>
      <c r="H13" s="76" t="s">
        <v>94</v>
      </c>
      <c r="I13" s="76" t="s">
        <v>28</v>
      </c>
    </row>
    <row r="14" spans="1:9" x14ac:dyDescent="0.15">
      <c r="A14" s="76" t="str">
        <f t="shared" si="0"/>
        <v>CB4-</v>
      </c>
      <c r="B14" s="77" t="s">
        <v>141</v>
      </c>
      <c r="C14" s="76" t="s">
        <v>142</v>
      </c>
      <c r="D14" s="76" t="s">
        <v>146</v>
      </c>
      <c r="E14" s="76">
        <v>4</v>
      </c>
      <c r="F14" s="76" t="s">
        <v>28</v>
      </c>
      <c r="G14" s="76" t="s">
        <v>95</v>
      </c>
      <c r="H14" s="76" t="s">
        <v>96</v>
      </c>
      <c r="I14" s="76" t="s">
        <v>28</v>
      </c>
    </row>
    <row r="15" spans="1:9" x14ac:dyDescent="0.15">
      <c r="A15" s="76" t="str">
        <f t="shared" si="0"/>
        <v>CB5-</v>
      </c>
      <c r="B15" s="77" t="s">
        <v>141</v>
      </c>
      <c r="C15" s="76" t="s">
        <v>142</v>
      </c>
      <c r="D15" s="76" t="s">
        <v>146</v>
      </c>
      <c r="E15" s="76">
        <v>5</v>
      </c>
      <c r="F15" s="76" t="s">
        <v>28</v>
      </c>
      <c r="G15" s="76" t="s">
        <v>97</v>
      </c>
      <c r="H15" s="76" t="s">
        <v>98</v>
      </c>
      <c r="I15" s="76" t="s">
        <v>28</v>
      </c>
    </row>
    <row r="16" spans="1:9" x14ac:dyDescent="0.15">
      <c r="A16" s="76" t="str">
        <f t="shared" si="0"/>
        <v>CB6-</v>
      </c>
      <c r="B16" s="77" t="s">
        <v>141</v>
      </c>
      <c r="C16" s="76" t="s">
        <v>142</v>
      </c>
      <c r="D16" s="76" t="s">
        <v>146</v>
      </c>
      <c r="E16" s="76">
        <v>6</v>
      </c>
      <c r="F16" s="76" t="s">
        <v>28</v>
      </c>
      <c r="G16" s="76" t="s">
        <v>99</v>
      </c>
      <c r="H16" s="76" t="s">
        <v>100</v>
      </c>
      <c r="I16" s="76" t="s">
        <v>28</v>
      </c>
    </row>
    <row r="17" spans="1:9" x14ac:dyDescent="0.15">
      <c r="A17" s="76" t="str">
        <f t="shared" si="0"/>
        <v>NA1a</v>
      </c>
      <c r="B17" s="77" t="s">
        <v>147</v>
      </c>
      <c r="C17" s="76" t="s">
        <v>148</v>
      </c>
      <c r="D17" s="76" t="s">
        <v>143</v>
      </c>
      <c r="E17" s="76">
        <v>1</v>
      </c>
      <c r="F17" s="76" t="s">
        <v>149</v>
      </c>
      <c r="G17" s="76" t="s">
        <v>101</v>
      </c>
      <c r="H17" s="76" t="s">
        <v>101</v>
      </c>
      <c r="I17" s="76" t="s">
        <v>150</v>
      </c>
    </row>
    <row r="18" spans="1:9" x14ac:dyDescent="0.15">
      <c r="A18" s="76" t="str">
        <f t="shared" si="0"/>
        <v>NB2b</v>
      </c>
      <c r="B18" s="77" t="s">
        <v>147</v>
      </c>
      <c r="C18" s="76" t="s">
        <v>148</v>
      </c>
      <c r="D18" s="76" t="s">
        <v>146</v>
      </c>
      <c r="E18" s="76">
        <v>2</v>
      </c>
      <c r="F18" s="76" t="s">
        <v>151</v>
      </c>
      <c r="G18" s="76" t="s">
        <v>102</v>
      </c>
      <c r="H18" s="76" t="s">
        <v>102</v>
      </c>
      <c r="I18" s="76" t="s">
        <v>150</v>
      </c>
    </row>
    <row r="19" spans="1:9" x14ac:dyDescent="0.15">
      <c r="A19" s="76" t="str">
        <f t="shared" si="0"/>
        <v>NC3c</v>
      </c>
      <c r="B19" s="77" t="s">
        <v>147</v>
      </c>
      <c r="C19" s="76" t="s">
        <v>148</v>
      </c>
      <c r="D19" s="76" t="s">
        <v>142</v>
      </c>
      <c r="E19" s="76">
        <v>3</v>
      </c>
      <c r="F19" s="76" t="s">
        <v>152</v>
      </c>
      <c r="G19" s="76" t="s">
        <v>103</v>
      </c>
      <c r="H19" s="76" t="s">
        <v>103</v>
      </c>
      <c r="I19" s="76" t="s">
        <v>150</v>
      </c>
    </row>
    <row r="20" spans="1:9" x14ac:dyDescent="0.15">
      <c r="A20" s="76" t="str">
        <f t="shared" si="0"/>
        <v>ND4d</v>
      </c>
      <c r="B20" s="77" t="s">
        <v>147</v>
      </c>
      <c r="C20" s="76" t="s">
        <v>148</v>
      </c>
      <c r="D20" s="76" t="s">
        <v>153</v>
      </c>
      <c r="E20" s="76">
        <v>4</v>
      </c>
      <c r="F20" s="76" t="s">
        <v>154</v>
      </c>
      <c r="G20" s="76" t="s">
        <v>40</v>
      </c>
      <c r="H20" s="76" t="s">
        <v>40</v>
      </c>
      <c r="I20" s="76" t="s">
        <v>107</v>
      </c>
    </row>
    <row r="21" spans="1:9" x14ac:dyDescent="0.15">
      <c r="A21" s="76" t="str">
        <f t="shared" si="0"/>
        <v>NE5e</v>
      </c>
      <c r="B21" s="77" t="s">
        <v>147</v>
      </c>
      <c r="C21" s="76" t="s">
        <v>148</v>
      </c>
      <c r="D21" s="76" t="s">
        <v>155</v>
      </c>
      <c r="E21" s="76">
        <v>5</v>
      </c>
      <c r="F21" s="76" t="s">
        <v>156</v>
      </c>
      <c r="G21" s="76" t="s">
        <v>104</v>
      </c>
      <c r="H21" s="76" t="s">
        <v>104</v>
      </c>
      <c r="I21" s="76" t="s">
        <v>108</v>
      </c>
    </row>
    <row r="22" spans="1:9" x14ac:dyDescent="0.15">
      <c r="A22" s="76" t="str">
        <f t="shared" si="0"/>
        <v>NF6f</v>
      </c>
      <c r="B22" s="77" t="s">
        <v>147</v>
      </c>
      <c r="C22" s="76" t="s">
        <v>148</v>
      </c>
      <c r="D22" s="76" t="s">
        <v>157</v>
      </c>
      <c r="E22" s="76">
        <v>6</v>
      </c>
      <c r="F22" s="76" t="s">
        <v>158</v>
      </c>
      <c r="G22" s="76" t="s">
        <v>43</v>
      </c>
      <c r="H22" s="76" t="s">
        <v>43</v>
      </c>
      <c r="I22" s="76" t="s">
        <v>107</v>
      </c>
    </row>
    <row r="23" spans="1:9" x14ac:dyDescent="0.15">
      <c r="A23" s="76" t="str">
        <f t="shared" si="0"/>
        <v>NG7g</v>
      </c>
      <c r="B23" s="77" t="s">
        <v>147</v>
      </c>
      <c r="C23" s="76" t="s">
        <v>148</v>
      </c>
      <c r="D23" s="76" t="s">
        <v>159</v>
      </c>
      <c r="E23" s="76">
        <v>7</v>
      </c>
      <c r="F23" s="76" t="s">
        <v>160</v>
      </c>
      <c r="G23" s="76" t="s">
        <v>105</v>
      </c>
      <c r="H23" s="76" t="s">
        <v>105</v>
      </c>
      <c r="I23" s="76" t="s">
        <v>109</v>
      </c>
    </row>
    <row r="24" spans="1:9" x14ac:dyDescent="0.15">
      <c r="A24" s="76" t="str">
        <f t="shared" si="0"/>
        <v>NH8h</v>
      </c>
      <c r="B24" s="77" t="s">
        <v>147</v>
      </c>
      <c r="C24" s="76" t="s">
        <v>148</v>
      </c>
      <c r="D24" s="76" t="s">
        <v>161</v>
      </c>
      <c r="E24" s="76">
        <v>8</v>
      </c>
      <c r="F24" s="76" t="s">
        <v>162</v>
      </c>
      <c r="G24" s="76" t="s">
        <v>106</v>
      </c>
      <c r="H24" s="76" t="s">
        <v>106</v>
      </c>
      <c r="I24" s="76" t="s">
        <v>108</v>
      </c>
    </row>
    <row r="25" spans="1:9" x14ac:dyDescent="0.15">
      <c r="A25" s="76" t="str">
        <f t="shared" si="0"/>
        <v>GM1-</v>
      </c>
      <c r="B25" s="77" t="s">
        <v>163</v>
      </c>
      <c r="C25" s="76" t="s">
        <v>159</v>
      </c>
      <c r="D25" s="76" t="s">
        <v>164</v>
      </c>
      <c r="E25" s="76">
        <v>1</v>
      </c>
      <c r="F25" s="76" t="s">
        <v>28</v>
      </c>
      <c r="G25" s="76" t="s">
        <v>41</v>
      </c>
      <c r="H25" s="76" t="s">
        <v>42</v>
      </c>
      <c r="I25" s="76" t="s">
        <v>28</v>
      </c>
    </row>
    <row r="26" spans="1:9" x14ac:dyDescent="0.15">
      <c r="A26" s="76" t="str">
        <f t="shared" si="0"/>
        <v>GM2-</v>
      </c>
      <c r="B26" s="77" t="s">
        <v>163</v>
      </c>
      <c r="C26" s="76" t="s">
        <v>159</v>
      </c>
      <c r="D26" s="76" t="s">
        <v>164</v>
      </c>
      <c r="E26" s="76">
        <v>2</v>
      </c>
      <c r="F26" s="76" t="s">
        <v>28</v>
      </c>
      <c r="G26" s="76" t="s">
        <v>43</v>
      </c>
      <c r="H26" s="76" t="s">
        <v>66</v>
      </c>
      <c r="I26" s="76" t="s">
        <v>28</v>
      </c>
    </row>
    <row r="27" spans="1:9" x14ac:dyDescent="0.15">
      <c r="A27" s="76" t="str">
        <f t="shared" si="0"/>
        <v>GM3-</v>
      </c>
      <c r="B27" s="77" t="s">
        <v>163</v>
      </c>
      <c r="C27" s="76" t="s">
        <v>159</v>
      </c>
      <c r="D27" s="76" t="s">
        <v>164</v>
      </c>
      <c r="E27" s="76">
        <v>3</v>
      </c>
      <c r="F27" s="76" t="s">
        <v>28</v>
      </c>
      <c r="G27" s="76" t="s">
        <v>45</v>
      </c>
      <c r="H27" s="76" t="s">
        <v>46</v>
      </c>
      <c r="I27" s="76" t="s">
        <v>28</v>
      </c>
    </row>
    <row r="28" spans="1:9" x14ac:dyDescent="0.15">
      <c r="A28" s="76" t="str">
        <f t="shared" si="0"/>
        <v>GM4-</v>
      </c>
      <c r="B28" s="77" t="s">
        <v>163</v>
      </c>
      <c r="C28" s="76" t="s">
        <v>159</v>
      </c>
      <c r="D28" s="76" t="s">
        <v>164</v>
      </c>
      <c r="E28" s="76">
        <v>4</v>
      </c>
      <c r="F28" s="76" t="s">
        <v>28</v>
      </c>
      <c r="G28" s="76" t="s">
        <v>47</v>
      </c>
      <c r="H28" s="76" t="s">
        <v>44</v>
      </c>
      <c r="I28" s="76" t="s">
        <v>28</v>
      </c>
    </row>
    <row r="29" spans="1:9" x14ac:dyDescent="0.15">
      <c r="A29" s="76" t="str">
        <f t="shared" si="0"/>
        <v>GM5-</v>
      </c>
      <c r="B29" s="77" t="s">
        <v>163</v>
      </c>
      <c r="C29" s="76" t="s">
        <v>159</v>
      </c>
      <c r="D29" s="76" t="s">
        <v>164</v>
      </c>
      <c r="E29" s="76">
        <v>5</v>
      </c>
      <c r="F29" s="76" t="s">
        <v>28</v>
      </c>
      <c r="G29" s="76" t="s">
        <v>48</v>
      </c>
      <c r="H29" s="76" t="s">
        <v>49</v>
      </c>
      <c r="I29" s="76" t="s">
        <v>28</v>
      </c>
    </row>
    <row r="30" spans="1:9" x14ac:dyDescent="0.15">
      <c r="A30" s="76" t="str">
        <f t="shared" si="0"/>
        <v>GM6-</v>
      </c>
      <c r="B30" s="77" t="s">
        <v>163</v>
      </c>
      <c r="C30" s="76" t="s">
        <v>159</v>
      </c>
      <c r="D30" s="76" t="s">
        <v>164</v>
      </c>
      <c r="E30" s="76">
        <v>6</v>
      </c>
      <c r="F30" s="76" t="s">
        <v>28</v>
      </c>
      <c r="G30" s="76" t="s">
        <v>50</v>
      </c>
      <c r="H30" s="76" t="s">
        <v>51</v>
      </c>
      <c r="I30" s="76" t="s">
        <v>28</v>
      </c>
    </row>
    <row r="31" spans="1:9" x14ac:dyDescent="0.15">
      <c r="A31" s="76" t="str">
        <f t="shared" si="0"/>
        <v>GM7-</v>
      </c>
      <c r="B31" s="77" t="s">
        <v>163</v>
      </c>
      <c r="C31" s="76" t="s">
        <v>159</v>
      </c>
      <c r="D31" s="76" t="s">
        <v>164</v>
      </c>
      <c r="E31" s="76">
        <v>7</v>
      </c>
      <c r="F31" s="76" t="s">
        <v>28</v>
      </c>
      <c r="G31" s="76" t="s">
        <v>110</v>
      </c>
      <c r="H31" s="76" t="s">
        <v>114</v>
      </c>
      <c r="I31" s="76" t="s">
        <v>28</v>
      </c>
    </row>
    <row r="32" spans="1:9" x14ac:dyDescent="0.15">
      <c r="A32" s="76" t="str">
        <f t="shared" si="0"/>
        <v>GM8-</v>
      </c>
      <c r="B32" s="77" t="s">
        <v>163</v>
      </c>
      <c r="C32" s="76" t="s">
        <v>159</v>
      </c>
      <c r="D32" s="76" t="s">
        <v>164</v>
      </c>
      <c r="E32" s="76">
        <v>8</v>
      </c>
      <c r="F32" s="76" t="s">
        <v>28</v>
      </c>
      <c r="G32" s="76" t="s">
        <v>111</v>
      </c>
      <c r="H32" s="76" t="s">
        <v>115</v>
      </c>
      <c r="I32" s="76" t="s">
        <v>28</v>
      </c>
    </row>
    <row r="33" spans="1:12" x14ac:dyDescent="0.15">
      <c r="A33" s="76" t="str">
        <f t="shared" si="0"/>
        <v>GM9-</v>
      </c>
      <c r="B33" s="77" t="s">
        <v>163</v>
      </c>
      <c r="C33" s="76" t="s">
        <v>159</v>
      </c>
      <c r="D33" s="76" t="s">
        <v>164</v>
      </c>
      <c r="E33" s="76">
        <v>9</v>
      </c>
      <c r="F33" s="76" t="s">
        <v>28</v>
      </c>
      <c r="G33" s="76" t="s">
        <v>180</v>
      </c>
      <c r="H33" s="76" t="s">
        <v>181</v>
      </c>
      <c r="I33" s="76" t="s">
        <v>28</v>
      </c>
    </row>
    <row r="34" spans="1:12" x14ac:dyDescent="0.15">
      <c r="A34" s="76" t="str">
        <f t="shared" si="0"/>
        <v>GM10-</v>
      </c>
      <c r="B34" s="77" t="s">
        <v>163</v>
      </c>
      <c r="C34" s="76" t="s">
        <v>159</v>
      </c>
      <c r="D34" s="76" t="s">
        <v>164</v>
      </c>
      <c r="E34" s="76">
        <v>10</v>
      </c>
      <c r="F34" s="76" t="s">
        <v>28</v>
      </c>
      <c r="G34" s="76" t="s">
        <v>61</v>
      </c>
      <c r="H34" s="76" t="s">
        <v>62</v>
      </c>
      <c r="I34" s="76" t="s">
        <v>28</v>
      </c>
    </row>
    <row r="35" spans="1:12" x14ac:dyDescent="0.15">
      <c r="A35" s="76" t="str">
        <f t="shared" si="0"/>
        <v>GM11-</v>
      </c>
      <c r="B35" s="77" t="s">
        <v>163</v>
      </c>
      <c r="C35" s="76" t="s">
        <v>159</v>
      </c>
      <c r="D35" s="76" t="s">
        <v>164</v>
      </c>
      <c r="E35" s="76">
        <v>11</v>
      </c>
      <c r="F35" s="76" t="s">
        <v>28</v>
      </c>
      <c r="G35" s="76" t="s">
        <v>63</v>
      </c>
      <c r="H35" s="76" t="s">
        <v>51</v>
      </c>
      <c r="I35" s="76" t="s">
        <v>28</v>
      </c>
    </row>
    <row r="36" spans="1:12" x14ac:dyDescent="0.15">
      <c r="A36" s="76" t="str">
        <f t="shared" si="0"/>
        <v>GM12-</v>
      </c>
      <c r="B36" s="77" t="s">
        <v>163</v>
      </c>
      <c r="C36" s="76" t="s">
        <v>159</v>
      </c>
      <c r="D36" s="76" t="s">
        <v>164</v>
      </c>
      <c r="E36" s="76">
        <v>12</v>
      </c>
      <c r="F36" s="76" t="s">
        <v>28</v>
      </c>
      <c r="G36" s="76" t="s">
        <v>64</v>
      </c>
      <c r="H36" s="76" t="s">
        <v>65</v>
      </c>
      <c r="I36" s="76" t="s">
        <v>28</v>
      </c>
    </row>
    <row r="37" spans="1:12" x14ac:dyDescent="0.15">
      <c r="A37" s="76" t="str">
        <f t="shared" si="0"/>
        <v>GM13-</v>
      </c>
      <c r="B37" s="77" t="s">
        <v>163</v>
      </c>
      <c r="C37" s="76" t="s">
        <v>159</v>
      </c>
      <c r="D37" s="76" t="s">
        <v>164</v>
      </c>
      <c r="E37" s="76">
        <v>13</v>
      </c>
      <c r="F37" s="76" t="s">
        <v>28</v>
      </c>
      <c r="G37" s="76" t="s">
        <v>112</v>
      </c>
      <c r="H37" s="76" t="s">
        <v>116</v>
      </c>
      <c r="I37" s="76" t="s">
        <v>28</v>
      </c>
    </row>
    <row r="38" spans="1:12" x14ac:dyDescent="0.15">
      <c r="A38" s="76" t="str">
        <f t="shared" si="0"/>
        <v>GM14-</v>
      </c>
      <c r="B38" s="77" t="s">
        <v>163</v>
      </c>
      <c r="C38" s="76" t="s">
        <v>159</v>
      </c>
      <c r="D38" s="76" t="s">
        <v>164</v>
      </c>
      <c r="E38" s="76">
        <v>14</v>
      </c>
      <c r="F38" s="76" t="s">
        <v>28</v>
      </c>
      <c r="G38" s="76" t="s">
        <v>113</v>
      </c>
      <c r="H38" s="76" t="s">
        <v>117</v>
      </c>
      <c r="I38" s="76" t="s">
        <v>28</v>
      </c>
    </row>
    <row r="39" spans="1:12" x14ac:dyDescent="0.15">
      <c r="A39" s="76" t="str">
        <f t="shared" si="0"/>
        <v>GM15-</v>
      </c>
      <c r="B39" s="77" t="s">
        <v>163</v>
      </c>
      <c r="C39" s="76" t="s">
        <v>159</v>
      </c>
      <c r="D39" s="76" t="s">
        <v>164</v>
      </c>
      <c r="E39" s="76">
        <v>15</v>
      </c>
      <c r="F39" s="76" t="s">
        <v>28</v>
      </c>
      <c r="G39" s="76" t="s">
        <v>182</v>
      </c>
      <c r="H39" s="76" t="s">
        <v>183</v>
      </c>
      <c r="I39" s="76" t="s">
        <v>28</v>
      </c>
      <c r="J39" s="14"/>
      <c r="L39" s="14"/>
    </row>
    <row r="40" spans="1:12" x14ac:dyDescent="0.15">
      <c r="A40" s="78" t="s">
        <v>177</v>
      </c>
      <c r="B40" s="77" t="s">
        <v>163</v>
      </c>
      <c r="C40" s="76" t="s">
        <v>159</v>
      </c>
      <c r="D40" s="76" t="s">
        <v>164</v>
      </c>
      <c r="E40" s="76">
        <v>16</v>
      </c>
      <c r="F40" s="76" t="s">
        <v>28</v>
      </c>
      <c r="G40" s="76" t="s">
        <v>178</v>
      </c>
      <c r="H40" s="76" t="s">
        <v>179</v>
      </c>
      <c r="I40" s="76" t="s">
        <v>28</v>
      </c>
      <c r="J40" s="14"/>
      <c r="L40" s="14"/>
    </row>
    <row r="41" spans="1:12" x14ac:dyDescent="0.15">
      <c r="A41" s="76" t="str">
        <f t="shared" si="0"/>
        <v>BA1-</v>
      </c>
      <c r="B41" s="77" t="s">
        <v>165</v>
      </c>
      <c r="C41" s="76" t="s">
        <v>146</v>
      </c>
      <c r="D41" s="76" t="s">
        <v>143</v>
      </c>
      <c r="E41" s="76">
        <v>1</v>
      </c>
      <c r="F41" s="76" t="s">
        <v>28</v>
      </c>
      <c r="G41" s="76" t="s">
        <v>52</v>
      </c>
      <c r="H41" s="76" t="s">
        <v>52</v>
      </c>
      <c r="I41" s="76" t="s">
        <v>166</v>
      </c>
    </row>
    <row r="42" spans="1:12" x14ac:dyDescent="0.15">
      <c r="A42" s="76" t="str">
        <f t="shared" si="0"/>
        <v>BB2-</v>
      </c>
      <c r="B42" s="77" t="s">
        <v>165</v>
      </c>
      <c r="C42" s="76" t="s">
        <v>146</v>
      </c>
      <c r="D42" s="76" t="s">
        <v>146</v>
      </c>
      <c r="E42" s="76">
        <v>2</v>
      </c>
      <c r="F42" s="76" t="s">
        <v>28</v>
      </c>
      <c r="G42" s="76" t="s">
        <v>29</v>
      </c>
      <c r="H42" s="76" t="s">
        <v>29</v>
      </c>
      <c r="I42" s="76" t="s">
        <v>166</v>
      </c>
    </row>
    <row r="43" spans="1:12" x14ac:dyDescent="0.15">
      <c r="A43" s="76" t="str">
        <f t="shared" si="0"/>
        <v>BC3-</v>
      </c>
      <c r="B43" s="77" t="s">
        <v>165</v>
      </c>
      <c r="C43" s="76" t="s">
        <v>146</v>
      </c>
      <c r="D43" s="76" t="s">
        <v>142</v>
      </c>
      <c r="E43" s="76">
        <v>3</v>
      </c>
      <c r="F43" s="76" t="s">
        <v>28</v>
      </c>
      <c r="G43" s="76" t="s">
        <v>118</v>
      </c>
      <c r="H43" s="76" t="s">
        <v>118</v>
      </c>
      <c r="I43" s="76" t="s">
        <v>166</v>
      </c>
    </row>
    <row r="44" spans="1:12" x14ac:dyDescent="0.15">
      <c r="A44" s="76" t="str">
        <f t="shared" si="0"/>
        <v>BD4-</v>
      </c>
      <c r="B44" s="77" t="s">
        <v>165</v>
      </c>
      <c r="C44" s="76" t="s">
        <v>146</v>
      </c>
      <c r="D44" s="76" t="s">
        <v>153</v>
      </c>
      <c r="E44" s="76">
        <v>4</v>
      </c>
      <c r="F44" s="76" t="s">
        <v>28</v>
      </c>
      <c r="G44" s="76" t="s">
        <v>119</v>
      </c>
      <c r="H44" s="76" t="s">
        <v>119</v>
      </c>
      <c r="I44" s="76" t="s">
        <v>166</v>
      </c>
    </row>
    <row r="45" spans="1:12" x14ac:dyDescent="0.15">
      <c r="A45" s="76" t="str">
        <f t="shared" si="0"/>
        <v>BE5-</v>
      </c>
      <c r="B45" s="77" t="s">
        <v>165</v>
      </c>
      <c r="C45" s="76" t="s">
        <v>146</v>
      </c>
      <c r="D45" s="76" t="s">
        <v>155</v>
      </c>
      <c r="E45" s="76">
        <v>5</v>
      </c>
      <c r="F45" s="76" t="s">
        <v>28</v>
      </c>
      <c r="G45" s="76" t="s">
        <v>120</v>
      </c>
      <c r="H45" s="76" t="s">
        <v>121</v>
      </c>
      <c r="I45" s="76" t="s">
        <v>166</v>
      </c>
    </row>
    <row r="46" spans="1:12" x14ac:dyDescent="0.15">
      <c r="A46" s="76" t="str">
        <f t="shared" si="0"/>
        <v>BF6-</v>
      </c>
      <c r="B46" s="77" t="s">
        <v>165</v>
      </c>
      <c r="C46" s="76" t="s">
        <v>146</v>
      </c>
      <c r="D46" s="76" t="s">
        <v>157</v>
      </c>
      <c r="E46" s="76">
        <v>6</v>
      </c>
      <c r="F46" s="76" t="s">
        <v>28</v>
      </c>
      <c r="G46" s="76" t="s">
        <v>30</v>
      </c>
      <c r="H46" s="76" t="s">
        <v>31</v>
      </c>
      <c r="I46" s="76" t="s">
        <v>166</v>
      </c>
    </row>
    <row r="47" spans="1:12" x14ac:dyDescent="0.15">
      <c r="A47" s="76" t="str">
        <f t="shared" si="0"/>
        <v>BG7-</v>
      </c>
      <c r="B47" s="77" t="s">
        <v>165</v>
      </c>
      <c r="C47" s="76" t="s">
        <v>146</v>
      </c>
      <c r="D47" s="76" t="s">
        <v>159</v>
      </c>
      <c r="E47" s="76">
        <v>7</v>
      </c>
      <c r="F47" s="76" t="s">
        <v>28</v>
      </c>
      <c r="G47" s="76" t="s">
        <v>122</v>
      </c>
      <c r="H47" s="76" t="s">
        <v>31</v>
      </c>
      <c r="I47" s="76" t="s">
        <v>166</v>
      </c>
    </row>
    <row r="48" spans="1:12" x14ac:dyDescent="0.15">
      <c r="A48" s="76" t="str">
        <f t="shared" si="0"/>
        <v>BH8-</v>
      </c>
      <c r="B48" s="77" t="s">
        <v>165</v>
      </c>
      <c r="C48" s="76" t="s">
        <v>146</v>
      </c>
      <c r="D48" s="76" t="s">
        <v>161</v>
      </c>
      <c r="E48" s="76">
        <v>8</v>
      </c>
      <c r="F48" s="76" t="s">
        <v>28</v>
      </c>
      <c r="G48" s="76" t="s">
        <v>123</v>
      </c>
      <c r="H48" s="76" t="s">
        <v>167</v>
      </c>
      <c r="I48" s="76" t="s">
        <v>166</v>
      </c>
    </row>
    <row r="49" spans="1:13" x14ac:dyDescent="0.15">
      <c r="A49" s="76" t="str">
        <f t="shared" si="0"/>
        <v>FA1-</v>
      </c>
      <c r="B49" s="77" t="s">
        <v>168</v>
      </c>
      <c r="C49" s="76" t="s">
        <v>157</v>
      </c>
      <c r="D49" s="76" t="s">
        <v>143</v>
      </c>
      <c r="E49" s="76">
        <v>1</v>
      </c>
      <c r="F49" s="76" t="s">
        <v>28</v>
      </c>
      <c r="G49" s="76" t="s">
        <v>124</v>
      </c>
      <c r="H49" s="76" t="s">
        <v>124</v>
      </c>
      <c r="I49" s="76" t="s">
        <v>134</v>
      </c>
      <c r="M49" s="14"/>
    </row>
    <row r="50" spans="1:13" x14ac:dyDescent="0.15">
      <c r="A50" s="76" t="str">
        <f t="shared" si="0"/>
        <v>FB2-</v>
      </c>
      <c r="B50" s="77" t="s">
        <v>168</v>
      </c>
      <c r="C50" s="76" t="s">
        <v>157</v>
      </c>
      <c r="D50" s="76" t="s">
        <v>146</v>
      </c>
      <c r="E50" s="76">
        <v>2</v>
      </c>
      <c r="F50" s="76" t="s">
        <v>28</v>
      </c>
      <c r="G50" s="76" t="s">
        <v>125</v>
      </c>
      <c r="H50" s="76" t="s">
        <v>125</v>
      </c>
      <c r="I50" s="76" t="s">
        <v>134</v>
      </c>
    </row>
    <row r="51" spans="1:13" x14ac:dyDescent="0.15">
      <c r="A51" s="76" t="str">
        <f t="shared" si="0"/>
        <v>FC3-</v>
      </c>
      <c r="B51" s="77" t="s">
        <v>168</v>
      </c>
      <c r="C51" s="76" t="s">
        <v>157</v>
      </c>
      <c r="D51" s="76" t="s">
        <v>142</v>
      </c>
      <c r="E51" s="76">
        <v>3</v>
      </c>
      <c r="F51" s="76" t="s">
        <v>28</v>
      </c>
      <c r="G51" s="76" t="s">
        <v>126</v>
      </c>
      <c r="H51" s="76" t="s">
        <v>126</v>
      </c>
      <c r="I51" s="76" t="s">
        <v>134</v>
      </c>
    </row>
    <row r="52" spans="1:13" x14ac:dyDescent="0.15">
      <c r="A52" s="76" t="str">
        <f t="shared" si="0"/>
        <v>RA1-</v>
      </c>
      <c r="B52" s="77" t="s">
        <v>169</v>
      </c>
      <c r="C52" s="76" t="s">
        <v>170</v>
      </c>
      <c r="D52" s="76" t="s">
        <v>143</v>
      </c>
      <c r="E52" s="76">
        <v>1</v>
      </c>
      <c r="F52" s="76" t="s">
        <v>28</v>
      </c>
      <c r="G52" s="76" t="s">
        <v>54</v>
      </c>
      <c r="H52" s="76" t="s">
        <v>55</v>
      </c>
      <c r="I52" s="76" t="s">
        <v>134</v>
      </c>
    </row>
    <row r="53" spans="1:13" x14ac:dyDescent="0.15">
      <c r="A53" s="76" t="str">
        <f t="shared" si="0"/>
        <v>YS1-</v>
      </c>
      <c r="B53" s="77" t="s">
        <v>171</v>
      </c>
      <c r="C53" s="76" t="s">
        <v>172</v>
      </c>
      <c r="D53" s="76" t="s">
        <v>173</v>
      </c>
      <c r="E53" s="76">
        <v>1</v>
      </c>
      <c r="F53" s="76" t="s">
        <v>28</v>
      </c>
      <c r="G53" s="76" t="s">
        <v>53</v>
      </c>
      <c r="H53" s="76" t="s">
        <v>53</v>
      </c>
      <c r="I53" s="76" t="s">
        <v>28</v>
      </c>
    </row>
    <row r="54" spans="1:13" x14ac:dyDescent="0.15">
      <c r="A54" s="76" t="str">
        <f t="shared" si="0"/>
        <v>YS2-</v>
      </c>
      <c r="B54" s="77" t="s">
        <v>171</v>
      </c>
      <c r="C54" s="76" t="s">
        <v>172</v>
      </c>
      <c r="D54" s="76" t="s">
        <v>173</v>
      </c>
      <c r="E54" s="76">
        <v>2</v>
      </c>
      <c r="F54" s="76" t="s">
        <v>28</v>
      </c>
      <c r="G54" s="76" t="s">
        <v>127</v>
      </c>
      <c r="H54" s="76" t="s">
        <v>127</v>
      </c>
      <c r="I54" s="76" t="s">
        <v>28</v>
      </c>
    </row>
    <row r="55" spans="1:13" x14ac:dyDescent="0.15">
      <c r="A55" s="76" t="str">
        <f t="shared" si="0"/>
        <v>YS3-</v>
      </c>
      <c r="B55" s="77" t="s">
        <v>171</v>
      </c>
      <c r="C55" s="76" t="s">
        <v>172</v>
      </c>
      <c r="D55" s="76" t="s">
        <v>173</v>
      </c>
      <c r="E55" s="76">
        <v>3</v>
      </c>
      <c r="F55" s="76" t="s">
        <v>28</v>
      </c>
      <c r="G55" s="76" t="s">
        <v>128</v>
      </c>
      <c r="H55" s="76" t="s">
        <v>128</v>
      </c>
      <c r="I55" s="76" t="s">
        <v>28</v>
      </c>
    </row>
    <row r="56" spans="1:13" x14ac:dyDescent="0.15">
      <c r="A56" s="76" t="str">
        <f t="shared" si="0"/>
        <v>JG1-</v>
      </c>
      <c r="B56" s="77" t="s">
        <v>174</v>
      </c>
      <c r="C56" s="76" t="s">
        <v>175</v>
      </c>
      <c r="D56" s="76" t="s">
        <v>159</v>
      </c>
      <c r="E56" s="76">
        <v>1</v>
      </c>
      <c r="F56" s="76" t="s">
        <v>28</v>
      </c>
      <c r="G56" s="76" t="s">
        <v>56</v>
      </c>
      <c r="H56" s="76">
        <v>301180719</v>
      </c>
      <c r="I56" s="76" t="s">
        <v>28</v>
      </c>
    </row>
    <row r="57" spans="1:13" x14ac:dyDescent="0.15">
      <c r="A57" s="76" t="str">
        <f t="shared" si="0"/>
        <v>JG2-</v>
      </c>
      <c r="B57" s="77" t="s">
        <v>174</v>
      </c>
      <c r="C57" s="76" t="s">
        <v>175</v>
      </c>
      <c r="D57" s="76" t="s">
        <v>159</v>
      </c>
      <c r="E57" s="76">
        <v>2</v>
      </c>
      <c r="F57" s="76" t="s">
        <v>28</v>
      </c>
      <c r="G57" s="76" t="s">
        <v>129</v>
      </c>
      <c r="H57" s="76">
        <v>301190651</v>
      </c>
      <c r="I57" s="76" t="s">
        <v>28</v>
      </c>
    </row>
    <row r="58" spans="1:13" x14ac:dyDescent="0.15">
      <c r="A58" s="76" t="str">
        <f t="shared" si="0"/>
        <v>VA1-</v>
      </c>
      <c r="B58" s="1" t="s">
        <v>185</v>
      </c>
      <c r="C58" s="1" t="s">
        <v>184</v>
      </c>
      <c r="D58" s="1" t="s">
        <v>143</v>
      </c>
      <c r="E58" s="202">
        <v>1</v>
      </c>
      <c r="F58" s="1" t="s">
        <v>28</v>
      </c>
      <c r="G58" s="1" t="s">
        <v>186</v>
      </c>
      <c r="H58" s="2">
        <v>301190593</v>
      </c>
      <c r="I58" s="16" t="s">
        <v>28</v>
      </c>
    </row>
    <row r="59" spans="1:13" x14ac:dyDescent="0.15">
      <c r="A59" s="76" t="str">
        <f t="shared" si="0"/>
        <v>VB2-</v>
      </c>
      <c r="B59" s="1" t="s">
        <v>185</v>
      </c>
      <c r="C59" s="1" t="s">
        <v>184</v>
      </c>
      <c r="D59" s="1" t="s">
        <v>146</v>
      </c>
      <c r="E59" s="202">
        <v>2</v>
      </c>
      <c r="F59" s="1" t="s">
        <v>28</v>
      </c>
      <c r="G59" s="1" t="s">
        <v>187</v>
      </c>
      <c r="H59" s="2">
        <v>321190001</v>
      </c>
      <c r="I59" s="16" t="s">
        <v>28</v>
      </c>
    </row>
    <row r="60" spans="1:13" x14ac:dyDescent="0.15">
      <c r="A60" s="76" t="str">
        <f t="shared" si="0"/>
        <v>VC3-</v>
      </c>
      <c r="B60" s="1" t="s">
        <v>185</v>
      </c>
      <c r="C60" s="1" t="s">
        <v>184</v>
      </c>
      <c r="D60" s="1" t="s">
        <v>142</v>
      </c>
      <c r="E60" s="202">
        <v>3</v>
      </c>
      <c r="F60" s="1" t="s">
        <v>28</v>
      </c>
      <c r="G60" s="1" t="s">
        <v>188</v>
      </c>
      <c r="H60" s="2">
        <v>301180631</v>
      </c>
      <c r="I60" s="16" t="s">
        <v>28</v>
      </c>
    </row>
    <row r="61" spans="1:13" x14ac:dyDescent="0.15">
      <c r="A61" s="76" t="str">
        <f t="shared" si="0"/>
        <v>VD4-</v>
      </c>
      <c r="B61" s="1" t="s">
        <v>185</v>
      </c>
      <c r="C61" s="1" t="s">
        <v>184</v>
      </c>
      <c r="D61" s="1" t="s">
        <v>153</v>
      </c>
      <c r="E61" s="202">
        <v>4</v>
      </c>
      <c r="F61" s="1" t="s">
        <v>28</v>
      </c>
      <c r="G61" s="1" t="s">
        <v>189</v>
      </c>
      <c r="H61" s="2">
        <v>321192204</v>
      </c>
      <c r="I61" s="16" t="s">
        <v>28</v>
      </c>
    </row>
    <row r="62" spans="1:13" x14ac:dyDescent="0.15">
      <c r="A62" s="76" t="str">
        <f t="shared" si="0"/>
        <v>VE5-</v>
      </c>
      <c r="B62" s="1" t="s">
        <v>185</v>
      </c>
      <c r="C62" s="1" t="s">
        <v>184</v>
      </c>
      <c r="D62" s="1" t="s">
        <v>155</v>
      </c>
      <c r="E62" s="202">
        <v>5</v>
      </c>
      <c r="F62" s="1" t="s">
        <v>28</v>
      </c>
      <c r="G62" s="1" t="s">
        <v>190</v>
      </c>
      <c r="H62" s="2">
        <v>321192701</v>
      </c>
      <c r="I62" s="16" t="s">
        <v>28</v>
      </c>
    </row>
    <row r="63" spans="1:13" x14ac:dyDescent="0.15">
      <c r="A63" s="76" t="str">
        <f t="shared" si="0"/>
        <v>WA1-</v>
      </c>
      <c r="B63" s="5" t="s">
        <v>191</v>
      </c>
      <c r="C63" s="1" t="s">
        <v>192</v>
      </c>
      <c r="D63" s="1" t="s">
        <v>143</v>
      </c>
      <c r="E63" s="202">
        <v>1</v>
      </c>
      <c r="F63" s="1" t="s">
        <v>28</v>
      </c>
      <c r="G63" s="1" t="s">
        <v>193</v>
      </c>
      <c r="H63" s="2">
        <v>301180719</v>
      </c>
      <c r="I63" s="16" t="s">
        <v>28</v>
      </c>
    </row>
    <row r="64" spans="1:13" x14ac:dyDescent="0.15">
      <c r="A64" s="76" t="str">
        <f t="shared" si="0"/>
        <v>WA2-</v>
      </c>
      <c r="B64" s="5" t="s">
        <v>191</v>
      </c>
      <c r="C64" s="1" t="s">
        <v>192</v>
      </c>
      <c r="D64" s="1" t="s">
        <v>143</v>
      </c>
      <c r="E64" s="202">
        <v>2</v>
      </c>
      <c r="F64" s="1" t="s">
        <v>28</v>
      </c>
      <c r="G64" s="1" t="s">
        <v>194</v>
      </c>
      <c r="H64" s="2">
        <v>321192701</v>
      </c>
      <c r="I64" s="1" t="s">
        <v>28</v>
      </c>
    </row>
    <row r="65" spans="5:13" x14ac:dyDescent="0.15">
      <c r="E65" s="3"/>
    </row>
    <row r="66" spans="5:13" x14ac:dyDescent="0.15">
      <c r="E66" s="3"/>
    </row>
    <row r="67" spans="5:13" x14ac:dyDescent="0.15">
      <c r="E67" s="3"/>
      <c r="H67" s="15"/>
    </row>
    <row r="68" spans="5:13" x14ac:dyDescent="0.15">
      <c r="E68" s="3"/>
    </row>
    <row r="69" spans="5:13" x14ac:dyDescent="0.15">
      <c r="E69" s="3"/>
      <c r="H69" s="15"/>
    </row>
    <row r="70" spans="5:13" x14ac:dyDescent="0.15">
      <c r="E70" s="3"/>
      <c r="G70" s="14"/>
      <c r="M70" s="14"/>
    </row>
    <row r="71" spans="5:13" x14ac:dyDescent="0.15">
      <c r="E71" s="3"/>
      <c r="G71" s="14"/>
    </row>
    <row r="72" spans="5:13" x14ac:dyDescent="0.15">
      <c r="E72" s="3"/>
      <c r="G72" s="14"/>
    </row>
    <row r="73" spans="5:13" x14ac:dyDescent="0.15">
      <c r="E73" s="3"/>
      <c r="G73" s="14"/>
      <c r="M73" s="14"/>
    </row>
    <row r="74" spans="5:13" x14ac:dyDescent="0.15">
      <c r="E74" s="3"/>
    </row>
    <row r="75" spans="5:13" x14ac:dyDescent="0.15">
      <c r="E75" s="3"/>
    </row>
    <row r="76" spans="5:13" x14ac:dyDescent="0.15">
      <c r="E76" s="3"/>
    </row>
  </sheetData>
  <phoneticPr fontId="14"/>
  <pageMargins left="0.69930555555555596" right="0.69930555555555596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総括表</vt:lpstr>
      <vt:lpstr>総括表（記入例）</vt:lpstr>
      <vt:lpstr>コード928</vt:lpstr>
      <vt:lpstr>総括表!Print_Area</vt:lpstr>
      <vt:lpstr>'総括表（記入例）'!Print_Area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2020-07-16T07:41:46Z</dcterms:created>
  <dcterms:modified xsi:type="dcterms:W3CDTF">2021-09-28T02:57:47Z</dcterms:modified>
</cp:coreProperties>
</file>